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drawings/drawing1.xml" ContentType="application/vnd.openxmlformats-officedocument.drawing+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33.xml" ContentType="application/vnd.openxmlformats-officedocument.spreadsheetml.worksheet+xml"/>
  <Override PartName="/xl/worksheets/sheet1.xml" ContentType="application/vnd.openxmlformats-officedocument.spreadsheetml.worksheet+xml"/>
  <Override PartName="/xl/worksheets/sheet31.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28.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Z:\Bagian Dana Pensiun dan BPJS Ketenagakerjaan\08. STATISTIK BULANAN\18. Juni 2017\"/>
    </mc:Choice>
  </mc:AlternateContent>
  <bookViews>
    <workbookView xWindow="0" yWindow="0" windowWidth="20490" windowHeight="7755" tabRatio="900" firstSheet="9" activeTab="11"/>
  </bookViews>
  <sheets>
    <sheet name="Cover" sheetId="37" r:id="rId1"/>
    <sheet name="Notes" sheetId="38" r:id="rId2"/>
    <sheet name="Table Of Content" sheetId="41" r:id="rId3"/>
    <sheet name="T1" sheetId="1" r:id="rId4"/>
    <sheet name="T2" sheetId="2" r:id="rId5"/>
    <sheet name="T3" sheetId="3" r:id="rId6"/>
    <sheet name="T4" sheetId="4" r:id="rId7"/>
    <sheet name="T5" sheetId="5" r:id="rId8"/>
    <sheet name="T6" sheetId="6" r:id="rId9"/>
    <sheet name="T7" sheetId="7" r:id="rId10"/>
    <sheet name="T8" sheetId="8" r:id="rId11"/>
    <sheet name="T9" sheetId="9" r:id="rId12"/>
    <sheet name="T10" sheetId="10" r:id="rId13"/>
    <sheet name="T11" sheetId="11" r:id="rId14"/>
    <sheet name="T12" sheetId="12" r:id="rId15"/>
    <sheet name="T13" sheetId="13" r:id="rId16"/>
    <sheet name="T14" sheetId="14" r:id="rId17"/>
    <sheet name="T15" sheetId="15" r:id="rId18"/>
    <sheet name="T16" sheetId="16" r:id="rId19"/>
    <sheet name="T17" sheetId="17" r:id="rId20"/>
    <sheet name="T18" sheetId="18" r:id="rId21"/>
    <sheet name="T19" sheetId="19" r:id="rId22"/>
    <sheet name="T20" sheetId="20" r:id="rId23"/>
    <sheet name="T21" sheetId="21" r:id="rId24"/>
    <sheet name="T22" sheetId="22" r:id="rId25"/>
    <sheet name="T23" sheetId="23" r:id="rId26"/>
    <sheet name="T24" sheetId="24" r:id="rId27"/>
    <sheet name="T25" sheetId="25" r:id="rId28"/>
    <sheet name="T26" sheetId="26" r:id="rId29"/>
    <sheet name="T27" sheetId="31" r:id="rId30"/>
    <sheet name="T28" sheetId="32" r:id="rId31"/>
    <sheet name="T29" sheetId="33" r:id="rId32"/>
    <sheet name="T30" sheetId="34" r:id="rId33"/>
    <sheet name="Glosary" sheetId="36" r:id="rId34"/>
  </sheets>
  <definedNames>
    <definedName name="_Toc447795341" localSheetId="4">'T2'!$B$2</definedName>
    <definedName name="_Toc450741490" localSheetId="4">'T2'!#REF!</definedName>
    <definedName name="_Toc450741491" localSheetId="5">'T3'!$B$2</definedName>
    <definedName name="_Toc450741492" localSheetId="5">'T3'!#REF!</definedName>
    <definedName name="_Toc450741493" localSheetId="6">'T4'!$B$2</definedName>
    <definedName name="_Toc450741494" localSheetId="6">'T4'!#REF!</definedName>
    <definedName name="_Toc450741495" localSheetId="7">'T5'!$B$2</definedName>
    <definedName name="_Toc450741496" localSheetId="7">'T5'!#REF!</definedName>
    <definedName name="_Toc450741497" localSheetId="8">'T6'!$B$2</definedName>
    <definedName name="_Toc450741498" localSheetId="8">'T6'!#REF!</definedName>
    <definedName name="_Toc450741499" localSheetId="9">'T7'!$B$2</definedName>
    <definedName name="_Toc450741500" localSheetId="9">'T7'!#REF!</definedName>
    <definedName name="_Toc450741501" localSheetId="10">'T8'!$B$2</definedName>
    <definedName name="_Toc450741502" localSheetId="10">'T8'!#REF!</definedName>
    <definedName name="_Toc450741503" localSheetId="11">'T9'!$B$2</definedName>
    <definedName name="_Toc450741504" localSheetId="11">'T9'!#REF!</definedName>
    <definedName name="_Toc450741505" localSheetId="12">'T10'!$B$2</definedName>
    <definedName name="_Toc450741506" localSheetId="12">'T10'!#REF!</definedName>
    <definedName name="_Toc450741507" localSheetId="13">'T11'!$B$2</definedName>
    <definedName name="_Toc450741508" localSheetId="14">'T12'!$B$2</definedName>
    <definedName name="_Toc450741509" localSheetId="15">'T13'!$B$2</definedName>
    <definedName name="_Toc450741510" localSheetId="16">'T14'!$B$2</definedName>
    <definedName name="_Toc450741511" localSheetId="17">'T15'!$B$2</definedName>
    <definedName name="_Toc450741512" localSheetId="18">'T16'!$B$2</definedName>
    <definedName name="_Toc450741513" localSheetId="19">'T17'!$B$2</definedName>
    <definedName name="_Toc450741514" localSheetId="20">'T18'!$B$2</definedName>
    <definedName name="_Toc450741515" localSheetId="21">'T19'!$B$2</definedName>
    <definedName name="_Toc450741516" localSheetId="22">'T20'!$B$2</definedName>
    <definedName name="_Toc450741517" localSheetId="23">'T21'!$B$2</definedName>
    <definedName name="_Toc450741518" localSheetId="24">'T22'!$B$2</definedName>
    <definedName name="_Toc450741519" localSheetId="25">'T23'!$B$2</definedName>
    <definedName name="_Toc450741520" localSheetId="26">'T24'!$B$2</definedName>
    <definedName name="_Toc450741521" localSheetId="27">'T25'!$B$2</definedName>
    <definedName name="_Toc450741522" localSheetId="28">'T26'!$B$2</definedName>
    <definedName name="_Toc450741528" localSheetId="29">'T27'!$B$2</definedName>
    <definedName name="_Toc450741529" localSheetId="30">'T28'!$B$2</definedName>
    <definedName name="_Toc450741530" localSheetId="31">'T29'!$B$2</definedName>
    <definedName name="_Toc450741531" localSheetId="32">'T30'!$B$2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8" i="13" l="1"/>
  <c r="P9" i="13"/>
  <c r="P10" i="13"/>
  <c r="P11" i="13"/>
  <c r="P12" i="13"/>
  <c r="P13" i="13"/>
  <c r="P14" i="13"/>
  <c r="P7" i="13"/>
  <c r="P5" i="13"/>
  <c r="P14" i="23"/>
  <c r="P15" i="23"/>
  <c r="P16" i="23"/>
  <c r="P17" i="23"/>
  <c r="P13" i="23"/>
  <c r="P7" i="23"/>
  <c r="P8" i="23"/>
  <c r="P9" i="23"/>
  <c r="P10" i="23"/>
  <c r="P6" i="23"/>
  <c r="P11" i="17"/>
  <c r="P6" i="17"/>
  <c r="P7" i="17"/>
  <c r="P8" i="17"/>
  <c r="P9" i="17"/>
  <c r="P10" i="17"/>
  <c r="P5" i="17"/>
  <c r="P5" i="9"/>
  <c r="P6" i="9"/>
  <c r="P7" i="9"/>
  <c r="P8" i="9"/>
  <c r="P9" i="9"/>
  <c r="P10" i="9"/>
  <c r="P11" i="9"/>
  <c r="P12" i="9"/>
  <c r="P13" i="9"/>
  <c r="P14" i="9"/>
  <c r="P15" i="9"/>
  <c r="P16" i="9"/>
  <c r="P17" i="9"/>
  <c r="P18" i="9"/>
  <c r="P19" i="9"/>
  <c r="P20" i="9"/>
  <c r="P21" i="9"/>
  <c r="P22" i="9"/>
  <c r="P23" i="9"/>
  <c r="H7" i="34"/>
  <c r="G7" i="34"/>
  <c r="F7" i="34"/>
  <c r="E7" i="34"/>
  <c r="D7" i="34"/>
  <c r="C7" i="34"/>
  <c r="I7" i="34"/>
  <c r="P18" i="26"/>
  <c r="P11" i="26"/>
  <c r="P18" i="25"/>
  <c r="P11" i="25"/>
  <c r="P18" i="24"/>
  <c r="P11" i="24"/>
  <c r="P19" i="24"/>
  <c r="P10" i="22"/>
  <c r="P10" i="21"/>
  <c r="P10" i="20"/>
  <c r="P11" i="19"/>
  <c r="P11" i="18"/>
  <c r="P10" i="16"/>
  <c r="P6" i="15"/>
  <c r="P15" i="15"/>
  <c r="P6" i="14"/>
  <c r="P15" i="14"/>
  <c r="P6" i="13"/>
  <c r="P24" i="12"/>
  <c r="P24" i="11"/>
  <c r="P24" i="10"/>
  <c r="P19" i="26"/>
  <c r="P19" i="25"/>
  <c r="P11" i="23"/>
  <c r="P18" i="23"/>
  <c r="P15" i="13"/>
  <c r="P19" i="23"/>
  <c r="O7" i="1"/>
  <c r="D18" i="23"/>
  <c r="E18" i="23"/>
  <c r="F18" i="23"/>
  <c r="G18" i="23"/>
  <c r="H18" i="23"/>
  <c r="I18" i="23"/>
  <c r="J18" i="23"/>
  <c r="K18" i="23"/>
  <c r="L18" i="23"/>
  <c r="M18" i="23"/>
  <c r="O13" i="23"/>
  <c r="O14" i="23"/>
  <c r="O15" i="23"/>
  <c r="O16" i="23"/>
  <c r="O17" i="23"/>
  <c r="O6" i="23"/>
  <c r="O7" i="23"/>
  <c r="O8" i="23"/>
  <c r="O9" i="23"/>
  <c r="O10" i="23"/>
  <c r="O7" i="13"/>
  <c r="O8" i="13"/>
  <c r="O9" i="13"/>
  <c r="O10" i="13"/>
  <c r="O11" i="13"/>
  <c r="O12" i="13"/>
  <c r="O13" i="13"/>
  <c r="O14" i="13"/>
  <c r="O5" i="13"/>
  <c r="O5" i="9"/>
  <c r="O6" i="9"/>
  <c r="O7" i="9"/>
  <c r="O8" i="9"/>
  <c r="O9" i="9"/>
  <c r="O10" i="9"/>
  <c r="O11" i="9"/>
  <c r="O12" i="9"/>
  <c r="O13" i="9"/>
  <c r="O14" i="9"/>
  <c r="O15" i="9"/>
  <c r="O16" i="9"/>
  <c r="O17" i="9"/>
  <c r="O18" i="9"/>
  <c r="O19" i="9"/>
  <c r="O20" i="9"/>
  <c r="O21" i="9"/>
  <c r="O22" i="9"/>
  <c r="O23" i="9"/>
  <c r="N17" i="23"/>
  <c r="N16" i="23"/>
  <c r="N15" i="23"/>
  <c r="N14" i="23"/>
  <c r="N13" i="23"/>
  <c r="N10" i="23"/>
  <c r="N9" i="23"/>
  <c r="N8" i="23"/>
  <c r="N7" i="23"/>
  <c r="N6" i="23"/>
  <c r="N11" i="17"/>
  <c r="N6" i="15"/>
  <c r="M6" i="15"/>
  <c r="L6" i="15"/>
  <c r="K6" i="15"/>
  <c r="J6" i="15"/>
  <c r="I6" i="15"/>
  <c r="H6" i="15"/>
  <c r="H15" i="15"/>
  <c r="G6" i="15"/>
  <c r="F6" i="15"/>
  <c r="F15" i="15"/>
  <c r="E6" i="15"/>
  <c r="E15" i="15"/>
  <c r="D6" i="15"/>
  <c r="M6" i="14"/>
  <c r="L6" i="14"/>
  <c r="L15" i="14"/>
  <c r="K6" i="14"/>
  <c r="J6" i="14"/>
  <c r="I6" i="14"/>
  <c r="H6" i="14"/>
  <c r="H15" i="14"/>
  <c r="G6" i="14"/>
  <c r="G15" i="14"/>
  <c r="F6" i="14"/>
  <c r="E6" i="14"/>
  <c r="D6" i="14"/>
  <c r="D15" i="14"/>
  <c r="M7" i="13"/>
  <c r="M8" i="13"/>
  <c r="L7" i="13"/>
  <c r="L8" i="13"/>
  <c r="K6" i="13"/>
  <c r="J6" i="13"/>
  <c r="J15" i="13"/>
  <c r="I6" i="13"/>
  <c r="H6" i="13"/>
  <c r="H15" i="13"/>
  <c r="G6" i="13"/>
  <c r="G15" i="13"/>
  <c r="F6" i="13"/>
  <c r="F15" i="13"/>
  <c r="E6" i="13"/>
  <c r="D6" i="13"/>
  <c r="N6" i="14"/>
  <c r="N15" i="14"/>
  <c r="N14" i="13"/>
  <c r="M14" i="13"/>
  <c r="L14" i="13"/>
  <c r="N13" i="13"/>
  <c r="M13" i="13"/>
  <c r="L13" i="13"/>
  <c r="N12" i="13"/>
  <c r="M12" i="13"/>
  <c r="L12" i="13"/>
  <c r="N11" i="13"/>
  <c r="M11" i="13"/>
  <c r="L11" i="13"/>
  <c r="N10" i="13"/>
  <c r="M10" i="13"/>
  <c r="L10" i="13"/>
  <c r="N9" i="13"/>
  <c r="M9" i="13"/>
  <c r="L9" i="13"/>
  <c r="N8" i="13"/>
  <c r="N7" i="13"/>
  <c r="N5" i="13"/>
  <c r="M5" i="13"/>
  <c r="L5" i="13"/>
  <c r="N23" i="9"/>
  <c r="M23" i="9"/>
  <c r="N22" i="9"/>
  <c r="M22" i="9"/>
  <c r="N21" i="9"/>
  <c r="M21" i="9"/>
  <c r="N20" i="9"/>
  <c r="M20" i="9"/>
  <c r="N19" i="9"/>
  <c r="M19" i="9"/>
  <c r="N18" i="9"/>
  <c r="M18" i="9"/>
  <c r="N17" i="9"/>
  <c r="M17" i="9"/>
  <c r="N16" i="9"/>
  <c r="M16" i="9"/>
  <c r="N15" i="9"/>
  <c r="M15" i="9"/>
  <c r="N14" i="9"/>
  <c r="M14" i="9"/>
  <c r="N13" i="9"/>
  <c r="M13" i="9"/>
  <c r="N12" i="9"/>
  <c r="M12" i="9"/>
  <c r="N11" i="9"/>
  <c r="M11" i="9"/>
  <c r="N10" i="9"/>
  <c r="M10" i="9"/>
  <c r="N9" i="9"/>
  <c r="M9" i="9"/>
  <c r="N8" i="9"/>
  <c r="M8" i="9"/>
  <c r="N7" i="9"/>
  <c r="M7" i="9"/>
  <c r="N6" i="9"/>
  <c r="M6" i="9"/>
  <c r="N5" i="9"/>
  <c r="M5" i="9"/>
  <c r="D10" i="22"/>
  <c r="E10" i="22"/>
  <c r="F10" i="22"/>
  <c r="G10" i="22"/>
  <c r="H10" i="22"/>
  <c r="I10" i="22"/>
  <c r="J10" i="22"/>
  <c r="K10" i="22"/>
  <c r="L10" i="22"/>
  <c r="M10" i="22"/>
  <c r="N10" i="22"/>
  <c r="O10" i="22"/>
  <c r="D10" i="21"/>
  <c r="E10" i="21"/>
  <c r="F10" i="21"/>
  <c r="G10" i="21"/>
  <c r="H10" i="21"/>
  <c r="I10" i="21"/>
  <c r="J10" i="21"/>
  <c r="K10" i="21"/>
  <c r="L10" i="21"/>
  <c r="M10" i="21"/>
  <c r="N10" i="21"/>
  <c r="O10" i="21"/>
  <c r="D10" i="20"/>
  <c r="E10" i="20"/>
  <c r="F10" i="20"/>
  <c r="G10" i="20"/>
  <c r="H10" i="20"/>
  <c r="I10" i="20"/>
  <c r="J10" i="20"/>
  <c r="K10" i="20"/>
  <c r="L10" i="20"/>
  <c r="M10" i="20"/>
  <c r="N10" i="20"/>
  <c r="O10" i="20"/>
  <c r="D11" i="19"/>
  <c r="E11" i="19"/>
  <c r="F11" i="19"/>
  <c r="G11" i="19"/>
  <c r="H11" i="19"/>
  <c r="I11" i="19"/>
  <c r="J11" i="19"/>
  <c r="K11" i="19"/>
  <c r="L11" i="19"/>
  <c r="M11" i="19"/>
  <c r="N11" i="19"/>
  <c r="O11" i="19"/>
  <c r="D11" i="18"/>
  <c r="E11" i="18"/>
  <c r="F11" i="18"/>
  <c r="G11" i="18"/>
  <c r="H11" i="18"/>
  <c r="I11" i="18"/>
  <c r="J11" i="18"/>
  <c r="K11" i="18"/>
  <c r="L11" i="18"/>
  <c r="M11" i="18"/>
  <c r="N11" i="18"/>
  <c r="O11" i="18"/>
  <c r="D24" i="12"/>
  <c r="D24" i="9"/>
  <c r="E24" i="9"/>
  <c r="F24" i="9"/>
  <c r="G24" i="9"/>
  <c r="H24" i="9"/>
  <c r="I24" i="9"/>
  <c r="J24" i="9"/>
  <c r="K24" i="9"/>
  <c r="L24" i="9"/>
  <c r="D11" i="23"/>
  <c r="D19" i="23"/>
  <c r="E11" i="23"/>
  <c r="E19" i="23"/>
  <c r="F11" i="23"/>
  <c r="F19" i="23"/>
  <c r="G11" i="23"/>
  <c r="G19" i="23"/>
  <c r="H11" i="23"/>
  <c r="H19" i="23"/>
  <c r="I11" i="23"/>
  <c r="I19" i="23"/>
  <c r="J11" i="23"/>
  <c r="J19" i="23"/>
  <c r="K11" i="23"/>
  <c r="K19" i="23"/>
  <c r="L11" i="23"/>
  <c r="L19" i="23"/>
  <c r="M11" i="23"/>
  <c r="M19" i="23"/>
  <c r="D18" i="26"/>
  <c r="E18" i="26"/>
  <c r="F18" i="26"/>
  <c r="G18" i="26"/>
  <c r="H18" i="26"/>
  <c r="I18" i="26"/>
  <c r="J18" i="26"/>
  <c r="K18" i="26"/>
  <c r="L18" i="26"/>
  <c r="M18" i="26"/>
  <c r="N18" i="26"/>
  <c r="O18" i="26"/>
  <c r="D11" i="26"/>
  <c r="D19" i="26"/>
  <c r="E11" i="26"/>
  <c r="F11" i="26"/>
  <c r="G11" i="26"/>
  <c r="G19" i="26"/>
  <c r="H11" i="26"/>
  <c r="H19" i="26"/>
  <c r="I11" i="26"/>
  <c r="J11" i="26"/>
  <c r="K11" i="26"/>
  <c r="L11" i="26"/>
  <c r="L19" i="26"/>
  <c r="M11" i="26"/>
  <c r="N11" i="26"/>
  <c r="O11" i="26"/>
  <c r="O19" i="26"/>
  <c r="D11" i="25"/>
  <c r="D18" i="25"/>
  <c r="D19" i="25"/>
  <c r="E11" i="25"/>
  <c r="E19" i="25"/>
  <c r="E18" i="25"/>
  <c r="F11" i="25"/>
  <c r="F19" i="25"/>
  <c r="F18" i="25"/>
  <c r="G11" i="25"/>
  <c r="G18" i="25"/>
  <c r="G19" i="25"/>
  <c r="H11" i="25"/>
  <c r="H18" i="25"/>
  <c r="H19" i="25"/>
  <c r="I11" i="25"/>
  <c r="I19" i="25"/>
  <c r="I18" i="25"/>
  <c r="J11" i="25"/>
  <c r="J19" i="25"/>
  <c r="J18" i="25"/>
  <c r="K11" i="25"/>
  <c r="K18" i="25"/>
  <c r="K19" i="25"/>
  <c r="L11" i="25"/>
  <c r="L18" i="25"/>
  <c r="L19" i="25"/>
  <c r="M11" i="25"/>
  <c r="M19" i="25"/>
  <c r="M18" i="25"/>
  <c r="N11" i="25"/>
  <c r="N19" i="25"/>
  <c r="N18" i="25"/>
  <c r="O11" i="25"/>
  <c r="O18" i="25"/>
  <c r="O19" i="25"/>
  <c r="D11" i="24"/>
  <c r="D19" i="24"/>
  <c r="D18" i="24"/>
  <c r="E11" i="24"/>
  <c r="E18" i="24"/>
  <c r="E19" i="24"/>
  <c r="F11" i="24"/>
  <c r="F18" i="24"/>
  <c r="F19" i="24"/>
  <c r="G11" i="24"/>
  <c r="G19" i="24"/>
  <c r="G18" i="24"/>
  <c r="H11" i="24"/>
  <c r="H19" i="24"/>
  <c r="H18" i="24"/>
  <c r="I11" i="24"/>
  <c r="I18" i="24"/>
  <c r="I19" i="24"/>
  <c r="J11" i="24"/>
  <c r="J18" i="24"/>
  <c r="J19" i="24"/>
  <c r="K11" i="24"/>
  <c r="K19" i="24"/>
  <c r="K18" i="24"/>
  <c r="L11" i="24"/>
  <c r="L19" i="24"/>
  <c r="L18" i="24"/>
  <c r="M11" i="24"/>
  <c r="M18" i="24"/>
  <c r="M19" i="24"/>
  <c r="N11" i="24"/>
  <c r="N18" i="24"/>
  <c r="N19" i="24"/>
  <c r="O11" i="24"/>
  <c r="O19" i="24"/>
  <c r="O18" i="24"/>
  <c r="O8" i="3"/>
  <c r="O6" i="15"/>
  <c r="O10" i="16"/>
  <c r="O6" i="14"/>
  <c r="O15" i="15"/>
  <c r="O15" i="14"/>
  <c r="O24" i="12"/>
  <c r="O24" i="11"/>
  <c r="O24" i="10"/>
  <c r="O8" i="7"/>
  <c r="O8" i="5"/>
  <c r="K15" i="15"/>
  <c r="J15" i="15"/>
  <c r="G15" i="15"/>
  <c r="K15" i="14"/>
  <c r="N15" i="15"/>
  <c r="N10" i="16"/>
  <c r="N24" i="11"/>
  <c r="N24" i="12"/>
  <c r="N24" i="10"/>
  <c r="N8" i="7"/>
  <c r="N8" i="5"/>
  <c r="N8" i="3"/>
  <c r="M7" i="1"/>
  <c r="E19" i="26"/>
  <c r="F19" i="26"/>
  <c r="I19" i="26"/>
  <c r="J19" i="26"/>
  <c r="M15" i="15"/>
  <c r="H24" i="11"/>
  <c r="I24" i="11"/>
  <c r="E15" i="14"/>
  <c r="F15" i="14"/>
  <c r="I15" i="14"/>
  <c r="J15" i="14"/>
  <c r="M15" i="14"/>
  <c r="D11" i="17"/>
  <c r="E11" i="17"/>
  <c r="F11" i="17"/>
  <c r="G11" i="17"/>
  <c r="H11" i="17"/>
  <c r="I11" i="17"/>
  <c r="J11" i="17"/>
  <c r="K11" i="17"/>
  <c r="D10" i="16"/>
  <c r="E10" i="16"/>
  <c r="F10" i="16"/>
  <c r="G10" i="16"/>
  <c r="H10" i="16"/>
  <c r="I10" i="16"/>
  <c r="J10" i="16"/>
  <c r="K10" i="16"/>
  <c r="L10" i="16"/>
  <c r="M10" i="16"/>
  <c r="D15" i="15"/>
  <c r="I15" i="15"/>
  <c r="L15" i="15"/>
  <c r="D15" i="13"/>
  <c r="E15" i="13"/>
  <c r="I15" i="13"/>
  <c r="K15" i="13"/>
  <c r="E24" i="12"/>
  <c r="F24" i="12"/>
  <c r="G24" i="12"/>
  <c r="H24" i="12"/>
  <c r="I24" i="12"/>
  <c r="J24" i="12"/>
  <c r="K24" i="12"/>
  <c r="L24" i="12"/>
  <c r="M24" i="12"/>
  <c r="D24" i="11"/>
  <c r="E24" i="11"/>
  <c r="F24" i="11"/>
  <c r="G24" i="11"/>
  <c r="J24" i="11"/>
  <c r="K24" i="11"/>
  <c r="L24" i="11"/>
  <c r="M24" i="11"/>
  <c r="D24" i="10"/>
  <c r="E24" i="10"/>
  <c r="F24" i="10"/>
  <c r="G24" i="10"/>
  <c r="H24" i="10"/>
  <c r="I24" i="10"/>
  <c r="J24" i="10"/>
  <c r="K24" i="10"/>
  <c r="L24" i="10"/>
  <c r="M24" i="10"/>
  <c r="M8" i="7"/>
  <c r="C7" i="1"/>
  <c r="D7" i="1"/>
  <c r="E7" i="1"/>
  <c r="F7" i="1"/>
  <c r="G7" i="1"/>
  <c r="H7" i="1"/>
  <c r="I7" i="1"/>
  <c r="J7" i="1"/>
  <c r="K7" i="1"/>
  <c r="L7" i="1"/>
  <c r="C8" i="7"/>
  <c r="D8" i="7"/>
  <c r="E8" i="7"/>
  <c r="F8" i="7"/>
  <c r="G8" i="7"/>
  <c r="H8" i="7"/>
  <c r="I8" i="7"/>
  <c r="J8" i="7"/>
  <c r="K8" i="7"/>
  <c r="L8" i="7"/>
  <c r="M19" i="26"/>
  <c r="M8" i="5"/>
  <c r="M8" i="3"/>
  <c r="L8" i="5"/>
  <c r="K8" i="5"/>
  <c r="C8" i="5"/>
  <c r="D8" i="5"/>
  <c r="E8" i="5"/>
  <c r="F8" i="5"/>
  <c r="G8" i="5"/>
  <c r="H8" i="5"/>
  <c r="I8" i="5"/>
  <c r="J8" i="5"/>
  <c r="C8" i="3"/>
  <c r="D8" i="3"/>
  <c r="E8" i="3"/>
  <c r="F8" i="3"/>
  <c r="G8" i="3"/>
  <c r="H8" i="3"/>
  <c r="I8" i="3"/>
  <c r="J8" i="3"/>
  <c r="K8" i="3"/>
  <c r="L8" i="3"/>
  <c r="N19" i="26"/>
  <c r="K19" i="26"/>
  <c r="N11" i="23"/>
  <c r="O11" i="23"/>
  <c r="N18" i="23"/>
  <c r="N19" i="23"/>
  <c r="O18" i="23"/>
  <c r="O11" i="17"/>
  <c r="L11" i="17"/>
  <c r="M11" i="17"/>
  <c r="N6" i="13"/>
  <c r="M6" i="13"/>
  <c r="M15" i="13"/>
  <c r="L6" i="13"/>
  <c r="L15" i="13"/>
  <c r="O6" i="13"/>
  <c r="O15" i="13"/>
  <c r="N15" i="13"/>
  <c r="N24" i="9"/>
  <c r="O24" i="9"/>
  <c r="M24" i="9"/>
  <c r="O19" i="23"/>
  <c r="P24" i="9" l="1"/>
</calcChain>
</file>

<file path=xl/sharedStrings.xml><?xml version="1.0" encoding="utf-8"?>
<sst xmlns="http://schemas.openxmlformats.org/spreadsheetml/2006/main" count="1044" uniqueCount="373">
  <si>
    <t>DPPK-PPMP</t>
  </si>
  <si>
    <t>DPPK-PPIP</t>
  </si>
  <si>
    <t>DPLK</t>
  </si>
  <si>
    <t>TOTAL</t>
  </si>
  <si>
    <t>EPF-DBPF</t>
  </si>
  <si>
    <t>EPF-DCPF</t>
  </si>
  <si>
    <t>FIPF</t>
  </si>
  <si>
    <t>No.</t>
  </si>
  <si>
    <t>Provinsi</t>
  </si>
  <si>
    <t>Bali</t>
  </si>
  <si>
    <t>Banten</t>
  </si>
  <si>
    <t>Bengkulu</t>
  </si>
  <si>
    <t>DI Yogyakarta</t>
  </si>
  <si>
    <t>DKI Jakarta</t>
  </si>
  <si>
    <t>Gorontalo</t>
  </si>
  <si>
    <t>Jambi</t>
  </si>
  <si>
    <t>Jawa Barat</t>
  </si>
  <si>
    <t>Jawa Tengah</t>
  </si>
  <si>
    <t>Jawa Timur</t>
  </si>
  <si>
    <t>Kalimantan Barat</t>
  </si>
  <si>
    <t>Kalimantan Selatan</t>
  </si>
  <si>
    <t>Kalimantan Tengah</t>
  </si>
  <si>
    <t>Kalimantan Timur</t>
  </si>
  <si>
    <t>Kalimantan Utara</t>
  </si>
  <si>
    <t>Kepulauan Bangka Belitung</t>
  </si>
  <si>
    <t>Kepulauan Riau</t>
  </si>
  <si>
    <t>Lampung</t>
  </si>
  <si>
    <t>Maluku</t>
  </si>
  <si>
    <t>Maluku Utara</t>
  </si>
  <si>
    <t>Nanggroe Aceh Darussalam</t>
  </si>
  <si>
    <t>Nusa Tenggara Barat</t>
  </si>
  <si>
    <t>Nusa Tenggara Timur</t>
  </si>
  <si>
    <t>Papua</t>
  </si>
  <si>
    <t>Papua Barat</t>
  </si>
  <si>
    <t>Riau</t>
  </si>
  <si>
    <t>Sulawesi Barat</t>
  </si>
  <si>
    <t>Sulawesi Selatan</t>
  </si>
  <si>
    <t>Sulawesi Tengah</t>
  </si>
  <si>
    <t>Sulawesi Tenggara</t>
  </si>
  <si>
    <t>Sulawesi Utara</t>
  </si>
  <si>
    <t>Sumatera Barat</t>
  </si>
  <si>
    <t>Sumatera Selatan</t>
  </si>
  <si>
    <t>Sumatera Utara</t>
  </si>
  <si>
    <t>Province</t>
  </si>
  <si>
    <t>West Java</t>
  </si>
  <si>
    <t>Central Java</t>
  </si>
  <si>
    <t>East Java</t>
  </si>
  <si>
    <t>West Kalimantan</t>
  </si>
  <si>
    <t>South Kalimantan</t>
  </si>
  <si>
    <t>Central Kalimantan</t>
  </si>
  <si>
    <t>East Kalimantan</t>
  </si>
  <si>
    <t xml:space="preserve">North Kalimantan </t>
  </si>
  <si>
    <t xml:space="preserve">North Maluku </t>
  </si>
  <si>
    <t>West Papua</t>
  </si>
  <si>
    <t>West Sulawesi</t>
  </si>
  <si>
    <t xml:space="preserve">South Sulawesi </t>
  </si>
  <si>
    <t xml:space="preserve">Central Sulawesi </t>
  </si>
  <si>
    <t xml:space="preserve">Southeast Sulawesi </t>
  </si>
  <si>
    <t xml:space="preserve">North Sulawesi </t>
  </si>
  <si>
    <t xml:space="preserve">West Sumatera </t>
  </si>
  <si>
    <t xml:space="preserve">South Sumatera </t>
  </si>
  <si>
    <t xml:space="preserve">North Sumatera </t>
  </si>
  <si>
    <t xml:space="preserve">Tabungan/ </t>
  </si>
  <si>
    <t xml:space="preserve">Deposito On Call/ </t>
  </si>
  <si>
    <t xml:space="preserve">Sertifikat Deposito/ </t>
  </si>
  <si>
    <t xml:space="preserve">Unit Penyertaan Reksadana/ </t>
  </si>
  <si>
    <t xml:space="preserve">Efek Beragun Aset dari KIK EBA/ </t>
  </si>
  <si>
    <t xml:space="preserve">Unit Penyertaan berbentuk KIK/ </t>
  </si>
  <si>
    <t xml:space="preserve">Kontrak Opsi Saham/ </t>
  </si>
  <si>
    <t xml:space="preserve">Penempatan Langsung pada Saham/ </t>
  </si>
  <si>
    <t xml:space="preserve">Tanah/ </t>
  </si>
  <si>
    <t xml:space="preserve">Bangunan/ </t>
  </si>
  <si>
    <t xml:space="preserve">Tanah dan Bangunan/ </t>
  </si>
  <si>
    <t>Government Bond</t>
  </si>
  <si>
    <t>Saving</t>
  </si>
  <si>
    <t>Deposit On Call</t>
  </si>
  <si>
    <t>Time Deposit</t>
  </si>
  <si>
    <t>Certificate of Deposit</t>
  </si>
  <si>
    <t>Certificate of Central Bank</t>
  </si>
  <si>
    <t>Share</t>
  </si>
  <si>
    <t>Bond</t>
  </si>
  <si>
    <t>Sukuk</t>
  </si>
  <si>
    <t>Mutual Fund</t>
  </si>
  <si>
    <t>Assets backed Security</t>
  </si>
  <si>
    <t>Collective Investment Contract</t>
  </si>
  <si>
    <t>Stock Option Contracts</t>
  </si>
  <si>
    <t>Direct Placement in Share</t>
  </si>
  <si>
    <t>Land</t>
  </si>
  <si>
    <t>Building</t>
  </si>
  <si>
    <t>Land and Building</t>
  </si>
  <si>
    <t>Cash and Bank</t>
  </si>
  <si>
    <t>Employer Normal Contribution</t>
  </si>
  <si>
    <t>Employee Normal Contribution</t>
  </si>
  <si>
    <t>Additional Contribution</t>
  </si>
  <si>
    <t>Interest Receivable of Late Contribution</t>
  </si>
  <si>
    <t>Prepaid Expense</t>
  </si>
  <si>
    <t>Investments Receivable</t>
  </si>
  <si>
    <t>Investment Return Receivable</t>
  </si>
  <si>
    <t>Other Receivable</t>
  </si>
  <si>
    <t>Normal Contribution Receivable</t>
  </si>
  <si>
    <t xml:space="preserve"> </t>
  </si>
  <si>
    <t>land and Building (Book Value)</t>
  </si>
  <si>
    <t>Vehicle (Book Value)</t>
  </si>
  <si>
    <t>Computers (Book Value)</t>
  </si>
  <si>
    <t>Office Equipments (Book Value)</t>
  </si>
  <si>
    <t>Other Operational Assets (Book Value)</t>
  </si>
  <si>
    <t>Aset Lain-lain</t>
  </si>
  <si>
    <t>Other Assets</t>
  </si>
  <si>
    <t>Accrued Pension Benefit Payable</t>
  </si>
  <si>
    <t>Investment Payable</t>
  </si>
  <si>
    <t>Unearned Revenue</t>
  </si>
  <si>
    <t>Accrued Expense</t>
  </si>
  <si>
    <t>Liabilities Other Than Actuarial Liabilities</t>
  </si>
  <si>
    <t xml:space="preserve">Hutang Manfaat Pensiun Jatuh Tempo/ </t>
  </si>
  <si>
    <t xml:space="preserve">Hutang Investasi/ </t>
  </si>
  <si>
    <t xml:space="preserve">Pendapatan Diterima Dimuka/ </t>
  </si>
  <si>
    <t xml:space="preserve">Beban Yang Masih Harus Dibayar/ </t>
  </si>
  <si>
    <t xml:space="preserve">Liabilitas di luar Liabilitas Manfaat Pensiun Lain/ </t>
  </si>
  <si>
    <t>NET INVESTMENT REVENUE</t>
  </si>
  <si>
    <t>HASIL USAHA INVESTASI</t>
  </si>
  <si>
    <t>Interest Income/Profit Sharing</t>
  </si>
  <si>
    <t>Dividend</t>
  </si>
  <si>
    <t>Rent</t>
  </si>
  <si>
    <t xml:space="preserve">Gain (Losses) on Sale of Investment </t>
  </si>
  <si>
    <t>Other Investments Revenue</t>
  </si>
  <si>
    <t>Total Investment Revenue</t>
  </si>
  <si>
    <t>INVESTMENTS EXPENSE</t>
  </si>
  <si>
    <t>Securities Transaction Expense</t>
  </si>
  <si>
    <t>Land &amp; Building Maintenance Expense</t>
  </si>
  <si>
    <t>Building Depreciation Expense</t>
  </si>
  <si>
    <t>Fund Manager Expense</t>
  </si>
  <si>
    <t>Other Investments Expense</t>
  </si>
  <si>
    <t>Total Investment Expense</t>
  </si>
  <si>
    <t>RITA DPPK-PPMP</t>
  </si>
  <si>
    <t>RITA DPPK-PPIP</t>
  </si>
  <si>
    <t>RITA DPLK</t>
  </si>
  <si>
    <t>RITA DANA PENSIUN</t>
  </si>
  <si>
    <t>RITA EPF-DBPF</t>
  </si>
  <si>
    <t>RITA EPF-DCPF</t>
  </si>
  <si>
    <t>RITA FIPF</t>
  </si>
  <si>
    <t>RITA PF</t>
  </si>
  <si>
    <t>ROA DPPK-PPMP</t>
  </si>
  <si>
    <t>ROA DPPK-PPIP</t>
  </si>
  <si>
    <t>ROA DPLK</t>
  </si>
  <si>
    <t>ROA DANA PENSIUN</t>
  </si>
  <si>
    <t>ROA EPF-DBPF</t>
  </si>
  <si>
    <t>ROA EPF-DCPF</t>
  </si>
  <si>
    <t>ROA FIPF</t>
  </si>
  <si>
    <t>ROA PF</t>
  </si>
  <si>
    <t>ROI DPPK-PPMP</t>
  </si>
  <si>
    <t>ROI DPPK-PPIP</t>
  </si>
  <si>
    <t>ROI DPLK</t>
  </si>
  <si>
    <t>ROI DANA PENSIUN</t>
  </si>
  <si>
    <t>ROI EPF-DBPF</t>
  </si>
  <si>
    <t>ROI PF-DCPF</t>
  </si>
  <si>
    <t>ROI FIPF</t>
  </si>
  <si>
    <t>ROI PF</t>
  </si>
  <si>
    <t>Statistik Dana Pension Indonesia / Indonesia Pension Statistics</t>
  </si>
  <si>
    <t>Pertanyaan :</t>
  </si>
  <si>
    <t>Enquiries :</t>
  </si>
  <si>
    <t>Untuk informasi lebih lanjut mengenai statistik dalam publikasi ini :</t>
  </si>
  <si>
    <t>For more information about the statistics in this publication:</t>
  </si>
  <si>
    <t>Direktorat Statistik dan Informasi IKNB</t>
  </si>
  <si>
    <t>Directorate Of Statistics and Information NBFI</t>
  </si>
  <si>
    <t>Jalan Budi Kemuliaan 1 Nomor 2</t>
  </si>
  <si>
    <t>Jakarta Pusat</t>
  </si>
  <si>
    <t>Email : statistics@ojk.go.id</t>
  </si>
  <si>
    <t>Daftar Isi / Table of Contents</t>
  </si>
  <si>
    <t>i</t>
  </si>
  <si>
    <t>ii</t>
  </si>
  <si>
    <t>iii</t>
  </si>
  <si>
    <t>DAFTAR ISTILAH</t>
  </si>
  <si>
    <r>
      <t>HALAMAN JUDUL/</t>
    </r>
    <r>
      <rPr>
        <i/>
        <sz val="12"/>
        <color theme="1"/>
        <rFont val="Cambria"/>
        <family val="1"/>
      </rPr>
      <t>PAGE OF TITTLE</t>
    </r>
  </si>
  <si>
    <r>
      <t>DAFTAR ISTILAH/</t>
    </r>
    <r>
      <rPr>
        <i/>
        <sz val="12"/>
        <color theme="1"/>
        <rFont val="Cambria"/>
        <family val="1"/>
      </rPr>
      <t>GLOSSARY</t>
    </r>
  </si>
  <si>
    <r>
      <t>TABEL 1. JUMLAH DANA PENSIUN/</t>
    </r>
    <r>
      <rPr>
        <i/>
        <sz val="12"/>
        <color theme="1"/>
        <rFont val="Cambria"/>
        <family val="1"/>
      </rPr>
      <t>TOTAL PENSION FUNDS</t>
    </r>
  </si>
  <si>
    <r>
      <t>TABEL 2. JUMLAH DANA PENSIUN BERDASARKAN PROVINSI/</t>
    </r>
    <r>
      <rPr>
        <i/>
        <sz val="12"/>
        <color theme="1"/>
        <rFont val="Cambria"/>
        <family val="1"/>
      </rPr>
      <t>TOTAL PENSION BASED ON PROVINCE</t>
    </r>
  </si>
  <si>
    <r>
      <t>TABEL 3. JUMLAH ASET DANA PENSIUN BERDASARKAN PROGRAM PENSIUN/</t>
    </r>
    <r>
      <rPr>
        <i/>
        <sz val="12"/>
        <color theme="1"/>
        <rFont val="Cambria"/>
        <family val="1"/>
      </rPr>
      <t xml:space="preserve">TOTAL PENSION ASSETS BASED ON PENSION PLAN </t>
    </r>
  </si>
  <si>
    <r>
      <t>TABEL 4. JUMLAH ASET DANA PENSIUN BERDASARKAN PROVINSI/</t>
    </r>
    <r>
      <rPr>
        <i/>
        <sz val="12"/>
        <color theme="1"/>
        <rFont val="Cambria"/>
        <family val="1"/>
      </rPr>
      <t>TOTAL PENSION ASSETS BASED ON PROVINCE</t>
    </r>
    <r>
      <rPr>
        <sz val="12"/>
        <color theme="1"/>
        <rFont val="Cambria"/>
        <family val="1"/>
      </rPr>
      <t xml:space="preserve"> </t>
    </r>
  </si>
  <si>
    <r>
      <t>TABEL 5. JUMLAH ASET BERSIH DANA PENSIUN BERDASARKAN PROGRAM PENSIUN/</t>
    </r>
    <r>
      <rPr>
        <i/>
        <sz val="12"/>
        <color theme="1"/>
        <rFont val="Cambria"/>
        <family val="1"/>
      </rPr>
      <t xml:space="preserve">TOTAL PENSION NET ASSETS BASED ON PENSION PLAN </t>
    </r>
  </si>
  <si>
    <r>
      <t>TABEL 6. JUMLAH ASET BERSIH DANA PENSIUN BERDASARKAN PROVINSI/</t>
    </r>
    <r>
      <rPr>
        <i/>
        <sz val="11"/>
        <color theme="1"/>
        <rFont val="Cambria"/>
        <family val="1"/>
      </rPr>
      <t xml:space="preserve">TOTAL PENSION NET ASSETS BASED ON PROVINCE </t>
    </r>
  </si>
  <si>
    <r>
      <t>TABEL 7. JUMLAH INVESTASI DANA PENSIUN BERDASARKAN PROGRAM PENSIUN/</t>
    </r>
    <r>
      <rPr>
        <i/>
        <sz val="11"/>
        <color theme="1"/>
        <rFont val="Cambria"/>
        <family val="1"/>
      </rPr>
      <t xml:space="preserve">TOTAL PENSION INVESTMENTS BASED ON PENSION PLAN </t>
    </r>
  </si>
  <si>
    <r>
      <t>TABEL 8. JUMLAH INVESTASI DANA PENSIUN BERDASARKAN PROVINSI/</t>
    </r>
    <r>
      <rPr>
        <i/>
        <sz val="12"/>
        <color theme="1"/>
        <rFont val="Cambria"/>
        <family val="1"/>
      </rPr>
      <t xml:space="preserve">TOTAL PENSION INVESTMENTS BASED ON PROVINCE </t>
    </r>
  </si>
  <si>
    <r>
      <t>TABEL 9. PORTOFOLIO INVESTASI DANA PENSIUN/</t>
    </r>
    <r>
      <rPr>
        <i/>
        <sz val="11"/>
        <color theme="1"/>
        <rFont val="Cambria"/>
        <family val="1"/>
      </rPr>
      <t>PENSION INVESTMENTS PORTFOLIO</t>
    </r>
  </si>
  <si>
    <r>
      <t>TABEL 10. PORTOFOLIO INVESTASI DPPK PPMP/</t>
    </r>
    <r>
      <rPr>
        <i/>
        <sz val="12"/>
        <color theme="1"/>
        <rFont val="Cambria"/>
        <family val="1"/>
      </rPr>
      <t xml:space="preserve">EPF DBPP INVESTMENTS PORTFOLIO </t>
    </r>
  </si>
  <si>
    <r>
      <t>TABEL 11. PORTOFOLIO INVESTASI DPPK PPIP/</t>
    </r>
    <r>
      <rPr>
        <i/>
        <sz val="11"/>
        <color theme="1"/>
        <rFont val="Cambria"/>
        <family val="1"/>
      </rPr>
      <t xml:space="preserve">EPF DCPP INVESTMENTS PORTFOLIO </t>
    </r>
  </si>
  <si>
    <r>
      <t>TABEL 12. PORTOFOLIO INVESTASI DPLK/</t>
    </r>
    <r>
      <rPr>
        <i/>
        <sz val="12"/>
        <color theme="1"/>
        <rFont val="Cambria"/>
        <family val="1"/>
      </rPr>
      <t xml:space="preserve">FIPF INVESTMENTS PORTFOLIO </t>
    </r>
  </si>
  <si>
    <r>
      <t>TABEL 13. ASET LANCAR DI LUAR INVESTASI DANA PENSIUN/</t>
    </r>
    <r>
      <rPr>
        <i/>
        <sz val="11"/>
        <color theme="1"/>
        <rFont val="Cambria"/>
        <family val="1"/>
      </rPr>
      <t xml:space="preserve">PENSION NON INVESTMENTS CURRENT ASSETS </t>
    </r>
  </si>
  <si>
    <r>
      <t>TABEL 14. ASET LANCAR DI LUAR INVESTASI DPPK-PPMP/</t>
    </r>
    <r>
      <rPr>
        <i/>
        <sz val="12"/>
        <color theme="1"/>
        <rFont val="Cambria"/>
        <family val="1"/>
      </rPr>
      <t xml:space="preserve">EPF DBPP NON INVESTMENTS CURRENT ASSETS </t>
    </r>
  </si>
  <si>
    <r>
      <t>TABEL 15. ASET LANCAR DI LUAR INVESTASI DPPK-PPIP/</t>
    </r>
    <r>
      <rPr>
        <i/>
        <sz val="11"/>
        <color theme="1"/>
        <rFont val="Cambria"/>
        <family val="1"/>
      </rPr>
      <t xml:space="preserve">EPF DCPP NON INVESTMENTS CURRENT ASSETS </t>
    </r>
  </si>
  <si>
    <r>
      <t>TABEL 16. ASET LANCAR DI LUAR INVESTASI DPLK/</t>
    </r>
    <r>
      <rPr>
        <i/>
        <sz val="12"/>
        <color theme="1"/>
        <rFont val="Cambria"/>
        <family val="1"/>
      </rPr>
      <t xml:space="preserve">FIPF NON INVESTMENTS CURRENT ASSETS </t>
    </r>
  </si>
  <si>
    <r>
      <t>TABEL 17. ASET OPERASIONAL DAN ASET LAIN-LAIN DANA PENSIUN/</t>
    </r>
    <r>
      <rPr>
        <i/>
        <sz val="11"/>
        <color theme="1"/>
        <rFont val="Cambria"/>
        <family val="1"/>
      </rPr>
      <t>PENSION OPERATIONAL ASSETS AND OTHER ASSETS</t>
    </r>
  </si>
  <si>
    <r>
      <t>TABEL 19. ASET OPERASIONAL DAN ASET LAIN-LAIN DPPK-PPIP/</t>
    </r>
    <r>
      <rPr>
        <i/>
        <sz val="11"/>
        <color theme="1"/>
        <rFont val="Cambria"/>
        <family val="1"/>
      </rPr>
      <t xml:space="preserve">EPF DCPP OPERATIONAL ASSETS AND OTHER ASSETS </t>
    </r>
  </si>
  <si>
    <r>
      <t>TABEL 20. LIABILITAS DI LUAR KEWAJIBAN AKTUARIA DPPK PPMP/</t>
    </r>
    <r>
      <rPr>
        <i/>
        <sz val="11"/>
        <color theme="1"/>
        <rFont val="Cambria"/>
        <family val="1"/>
      </rPr>
      <t xml:space="preserve">EPF DBPP LIABILITIES OTHER THAN ACTUARIAL LIABILITIES </t>
    </r>
  </si>
  <si>
    <r>
      <t>TABEL 21. LIABILITAS DI LUAR KEWAJIBAN MANFAAT PENSIUN DPPK PPIP/</t>
    </r>
    <r>
      <rPr>
        <i/>
        <sz val="11"/>
        <color theme="1"/>
        <rFont val="Cambria"/>
        <family val="1"/>
      </rPr>
      <t xml:space="preserve">EPF DCPP LIABILITIES OTHER THAN PENSION BENEFIT LIABILITIES </t>
    </r>
  </si>
  <si>
    <r>
      <t>TABEL 22. LIABILITAS DI LUAR KEWAJIBAN MANFAAT PENSIUN DPLK/</t>
    </r>
    <r>
      <rPr>
        <i/>
        <sz val="11"/>
        <color theme="1"/>
        <rFont val="Cambria"/>
        <family val="1"/>
      </rPr>
      <t xml:space="preserve">FIPF LIABILITIES OTHER THAN PENSION BENEFIT LIABILITIES </t>
    </r>
  </si>
  <si>
    <r>
      <t>TABEL 23. HASIL USAHA INVESTASI DANA PENSIUN/</t>
    </r>
    <r>
      <rPr>
        <i/>
        <sz val="11"/>
        <color theme="1"/>
        <rFont val="Cambria"/>
        <family val="1"/>
      </rPr>
      <t>PENSION NET INVESTMENT REVENUE</t>
    </r>
  </si>
  <si>
    <r>
      <t>TABEL 24. HASIL USAHA INVESTASI DPPK-PPMP/</t>
    </r>
    <r>
      <rPr>
        <i/>
        <sz val="11"/>
        <color theme="1"/>
        <rFont val="Cambria"/>
        <family val="1"/>
      </rPr>
      <t>EPF DBPP NET INVESTMENT REVENUE</t>
    </r>
  </si>
  <si>
    <r>
      <t>TABEL 25. HASIL USAHA INVESTASI DPPK-PPIP/</t>
    </r>
    <r>
      <rPr>
        <i/>
        <sz val="11"/>
        <color theme="1"/>
        <rFont val="Cambria"/>
        <family val="1"/>
      </rPr>
      <t xml:space="preserve">EPF DCPP NET INVESTMENT REVENUE </t>
    </r>
  </si>
  <si>
    <r>
      <t>TABEL 26. HASIL USAHA INVESTASI DPLK/</t>
    </r>
    <r>
      <rPr>
        <i/>
        <sz val="11"/>
        <color theme="1"/>
        <rFont val="Cambria"/>
        <family val="1"/>
      </rPr>
      <t xml:space="preserve">FIPF NET INVESTMENT REVENUE </t>
    </r>
  </si>
  <si>
    <t>AKTIVA BERSIH : Total aktiva Dana Pensiun tidak termasuk piutang jasa lalu (past service) yang belum jatuh tempo, dikurangi dengan seluruh kewajiban kecuali kewajiban aktuaria yang dihitung oleh aktuaris.</t>
  </si>
  <si>
    <t>DANA PENSIUN  : Badan hukum yang mengelola dan menjalankan program yang menjanjikan manfaat pensiun.</t>
  </si>
  <si>
    <t>DANA PENSIUN LEMBAGA KEUANGAN (DPLK)  : Dana Pensiun yang dibentuk oleh bank atau perusahaan asuransi jiwa untuk menyelenggarakan program pensiun iuran pasti bagi perorangan, baik karyawan maupun pekerja mandiri.</t>
  </si>
  <si>
    <t>DANA PENSIUN PEMBERI KERJA (DPPK) : Dana Pensiun yang dibentuk oleh orang atau badan yang mempekerjakan karyawan, selaku pendiri, untuk menyelenggarakan program pensiun manfaat pasti atau program pensiun iuran pasti, bagi kepentingan sebagian atau seluruh karyawan sebagai peserta, dan yang menimnbulkan kewajiban terhadap pemberi kerja.</t>
  </si>
  <si>
    <t>MANFAAT PENSIUN : Pembayaran yang dibayarkan kepada peserta pada saat dan dengan cara yang ditetapkan dalam Peraturan Dana Pensiun.</t>
  </si>
  <si>
    <t>PEMBERI KERJA  :Pendiri atau Mitra Pendiri yang mempekerjakan karyawan.</t>
  </si>
  <si>
    <t>PENDIRI : Orang atau badan yang membentuk DPPK atau bank/perusahaan asuransi jiwa yang membentuk DPLK.</t>
  </si>
  <si>
    <t>PERATURAN DANA PENSIUN : Peraturan yang berisi ketentuan yang menjadi bahan penyelenggaraan program pensiun.</t>
  </si>
  <si>
    <t>PROGRAM PENSIUN : Setiap program yang mengupayakan manfaat pensiun bagi peserta.</t>
  </si>
  <si>
    <t>PROGRAM PENSIUN IURAN PASTI (PPIP) : Program pensiun yang iurannya diterapkan dalam Peraturan Dana Pensiun dan seluruh iuran serta hasil pengembangannya dibukukan pada rekening masing-masing peserta sebagai manfaat pensiun.</t>
  </si>
  <si>
    <t>PROGRAM PENSIUN MANFAAT PASTI (PPMP) : Program pensiun yang manfaatnya diterapkan dalam Peraturan Dana Pensiun atau program pensiun lain yang bukan merupakan program pensiun iuran pasti.</t>
  </si>
  <si>
    <t xml:space="preserve">RETURN ON INVESTMENTS (ROI) DANA PENSIUN : Hasil investasi Dana Pensiun dibagi nilai rata-rata total investasi (nilai wajar).  </t>
  </si>
  <si>
    <t>RETURN ON ASSETS (ROA) DANA PENSIUN : Hasil investasi Dana Pensiun dibagi nilai rata-rata total aset.</t>
  </si>
  <si>
    <t xml:space="preserve">RASIO INVESTASI TERHADAP ASET (RITA) DANA PENSIUN : Perbandingan total investasi (nilai wajar) Dana Pensiun dengan total aset Dana Pensiun.  </t>
  </si>
  <si>
    <t>NET ASSETS : Pension Assets does not include past service are not yet due, reduced by all liabilities except actuarial liabilities calculated by actuaries.</t>
  </si>
  <si>
    <t>PENSION FUND : the legal entity, that manages and implements any program promising Pension Benefits.</t>
  </si>
  <si>
    <t xml:space="preserve">FINANCIAL INSTITUTION PENSION FUND : any Pension Fund established by a bank or a life insurance company to implement a Defined Contribution Pension Program for individuals, either employees or self employed </t>
  </si>
  <si>
    <t>EMPLOYER'S PENSION FUND : Pension Fund established by any individual or entity having employees, as its Founder, to implement a Defined Benefit Pension Program or a Defined Contribution Pension Program, for the interests of all or part of such Founder's employees, as Participants, and creating obligations on the Employer's part</t>
  </si>
  <si>
    <t>PENSION BENEFITS : the periodic amounts of money payable to a Participant at the time and in a way prescribed in the Pension Regulations.</t>
  </si>
  <si>
    <t xml:space="preserve">EMPLOYER : the Founder or Co-founder employing employees. </t>
  </si>
  <si>
    <t>FOUNDER : any individual or entity that has established an Employer's Pension Fund or bank or a life insurance company that has established a Financial Institution Pension Fund</t>
  </si>
  <si>
    <t xml:space="preserve">PENSION PROGRAM : any program providing Pension Benefits for Participants </t>
  </si>
  <si>
    <t>DEFINED CONTRIBUTION PENSION PROGRAM : Pension Program for which the contributions are determined in the Pension Regulations, and along with earnings and profits thereon are fully allocated to the account of each Participant.</t>
  </si>
  <si>
    <t>DEFINED BENEFIT PENSION PROGRAM : Pension Program providing Pension Benefits in which the benefits are defined in the Pension Regulations, or any program that is not a Defined Contribution Pension Program.</t>
  </si>
  <si>
    <t xml:space="preserve">RETURN ON INVESTMENTS (ROI) DANA PENSIUN : Pension’s net investments revenue divided by the average of total investment (fair value).   </t>
  </si>
  <si>
    <t xml:space="preserve">RETURN ON ASSETS (ROA) DANA PENSIUN : Pension’s net investments revenue divided by the average of total assets (fair value).   </t>
  </si>
  <si>
    <t xml:space="preserve">RASIO INVESTASI TERHADAP ASET (RITA) DANA PENSIUN : The proportion of total Pension’s investment (fair value) to total Pension’s assets.  </t>
  </si>
  <si>
    <t>GLOSSARY</t>
  </si>
  <si>
    <t>PENSION REGULATIONS : The regulations containing provisions which serve as the basis implementation of the Pension Program.</t>
  </si>
  <si>
    <r>
      <t>CATATAN/</t>
    </r>
    <r>
      <rPr>
        <i/>
        <sz val="12"/>
        <color theme="1"/>
        <rFont val="Cambria"/>
        <family val="1"/>
      </rPr>
      <t>NOTES</t>
    </r>
  </si>
  <si>
    <r>
      <t>TABEL 18. ASET OPERASIONAL DAN ASET LAIN-LAIN DANA PENSIUN DPPK-PPMP/</t>
    </r>
    <r>
      <rPr>
        <i/>
        <sz val="12"/>
        <color theme="1"/>
        <rFont val="Cambria"/>
        <family val="1"/>
      </rPr>
      <t xml:space="preserve">EPF DBPP PENSION OPERATIONAL ASSETS AND OTHER ASSETS </t>
    </r>
  </si>
  <si>
    <t>Efek Beragun Aset dari KIK EBA*</t>
  </si>
  <si>
    <t>Unit Penyertaan Reksadana*</t>
  </si>
  <si>
    <t>Type of</t>
  </si>
  <si>
    <r>
      <t>Tabel 1 Jumlah Dana Pensiun</t>
    </r>
    <r>
      <rPr>
        <b/>
        <sz val="9"/>
        <color rgb="FF4C483D"/>
        <rFont val="Arial"/>
        <family val="2"/>
      </rPr>
      <t xml:space="preserve"> 
</t>
    </r>
    <r>
      <rPr>
        <b/>
        <i/>
        <sz val="9"/>
        <color theme="0"/>
        <rFont val="Arial"/>
        <family val="2"/>
      </rPr>
      <t>Table 1 Total Pension Fund</t>
    </r>
  </si>
  <si>
    <t>Jenis
Dana Pensiun</t>
  </si>
  <si>
    <r>
      <t>Tabel 2 Jumlah Dana Pensiun Berdasarkan Provinsi</t>
    </r>
    <r>
      <rPr>
        <b/>
        <i/>
        <sz val="9"/>
        <color rgb="FFFFFFFF"/>
        <rFont val="Arial"/>
        <family val="2"/>
      </rPr>
      <t xml:space="preserve"> 
Table 2 Total Pension Fund Based On Province</t>
    </r>
  </si>
  <si>
    <t>(Miliar rupiah/Billion rupiah)</t>
  </si>
  <si>
    <t>Jenis</t>
  </si>
  <si>
    <t>Type of Pension Funds</t>
  </si>
  <si>
    <r>
      <t xml:space="preserve">Tabel 3 Jumlah Aset Dana Pensiun Berdasarkan Program Pensiun
</t>
    </r>
    <r>
      <rPr>
        <b/>
        <i/>
        <sz val="9"/>
        <color rgb="FFFFFFFF"/>
        <rFont val="Arial"/>
        <family val="2"/>
      </rPr>
      <t>Table 3 Total Pension Fund Assets Based On Pension Plan</t>
    </r>
  </si>
  <si>
    <r>
      <t xml:space="preserve">Tabel 4 Jumlah Aset Dana Pensiun Berdasarkan Provinsi
</t>
    </r>
    <r>
      <rPr>
        <b/>
        <i/>
        <sz val="9"/>
        <color rgb="FFFFFFFF"/>
        <rFont val="Arial"/>
        <family val="2"/>
      </rPr>
      <t>Table 4 Total Pension Fund Assets Based On Province</t>
    </r>
  </si>
  <si>
    <r>
      <t xml:space="preserve">Tabel 5 Jumlah Aset Bersih Dana Pensiun Berdasarkan Program Pensiun 
</t>
    </r>
    <r>
      <rPr>
        <b/>
        <i/>
        <sz val="9"/>
        <color rgb="FFFFFFFF"/>
        <rFont val="Arial"/>
        <family val="2"/>
      </rPr>
      <t>Table 5 Total Pension Fund Net Assets Based On Pension Plan</t>
    </r>
  </si>
  <si>
    <r>
      <t xml:space="preserve">Tabel 6 Jumlah Aset Bersih Dana Pensiun Berdasarkan Provinsi
</t>
    </r>
    <r>
      <rPr>
        <b/>
        <i/>
        <sz val="9"/>
        <color rgb="FFFFFFFF"/>
        <rFont val="Arial"/>
        <family val="2"/>
      </rPr>
      <t>Table 6 Total Pension Fund Net Assets Based On Province</t>
    </r>
  </si>
  <si>
    <t xml:space="preserve">(Miliar rupiah/Billion rupiah) </t>
  </si>
  <si>
    <r>
      <t xml:space="preserve">Tabel 8 Jumlah Investasi Dana Pensiun Berdasarkan Provinsi
</t>
    </r>
    <r>
      <rPr>
        <b/>
        <i/>
        <sz val="9"/>
        <color rgb="FFFFFFFF"/>
        <rFont val="Arial"/>
        <family val="2"/>
      </rPr>
      <t>Table 8 Total Pension Fund Investments Based On Province</t>
    </r>
  </si>
  <si>
    <t>Portofolio Investasi</t>
  </si>
  <si>
    <t>Portfolio Investments</t>
  </si>
  <si>
    <t>-</t>
  </si>
  <si>
    <t xml:space="preserve">              - </t>
  </si>
  <si>
    <t>Surat Berharga Pemerintah</t>
  </si>
  <si>
    <t>Tabungan</t>
  </si>
  <si>
    <t xml:space="preserve">Deposito On Call </t>
  </si>
  <si>
    <t xml:space="preserve">Deposito Berjangka </t>
  </si>
  <si>
    <t>Sertifikat Deposito</t>
  </si>
  <si>
    <t>Sertifikat Bank Indonesia</t>
  </si>
  <si>
    <t>Saham</t>
  </si>
  <si>
    <t>Obligasi*</t>
  </si>
  <si>
    <t>Unit Penyertaan Reksadana</t>
  </si>
  <si>
    <t>Efek Beragun Aset dari KIK EBA</t>
  </si>
  <si>
    <t>Unit Penyertaan berbentuk KIK</t>
  </si>
  <si>
    <t>Kontrak Opsi Saham</t>
  </si>
  <si>
    <t>Penempatan Langsung pada Saham</t>
  </si>
  <si>
    <t>Tanah</t>
  </si>
  <si>
    <t>Bangunan</t>
  </si>
  <si>
    <t>Tanah dan Bangunan</t>
  </si>
  <si>
    <r>
      <t xml:space="preserve">Tabel 10 Portofolio Investasi DPPK PPMP
</t>
    </r>
    <r>
      <rPr>
        <b/>
        <i/>
        <sz val="9"/>
        <color rgb="FFFFFFFF"/>
        <rFont val="Arial"/>
        <family val="2"/>
      </rPr>
      <t>Table 10 EPF DBPP Investments Portfolio</t>
    </r>
  </si>
  <si>
    <t xml:space="preserve">Obligasi </t>
  </si>
  <si>
    <t xml:space="preserve">Unit Penyertaan berbentuk KIK </t>
  </si>
  <si>
    <t xml:space="preserve">Kontrak Opsi Saham </t>
  </si>
  <si>
    <t xml:space="preserve">Bangunan </t>
  </si>
  <si>
    <r>
      <rPr>
        <b/>
        <sz val="9"/>
        <color rgb="FFFFFFFF"/>
        <rFont val="Arial"/>
        <family val="2"/>
      </rPr>
      <t>Tabel 11 Portofolio Investasi DPPK PPIP</t>
    </r>
    <r>
      <rPr>
        <b/>
        <i/>
        <sz val="9"/>
        <color rgb="FFFFFFFF"/>
        <rFont val="Arial"/>
        <family val="2"/>
      </rPr>
      <t xml:space="preserve">
Table 11 EPF DCPP Investments Portfolio</t>
    </r>
  </si>
  <si>
    <t>Deposito Berjangka</t>
  </si>
  <si>
    <t xml:space="preserve">Tanah dan Bangunan </t>
  </si>
  <si>
    <r>
      <t xml:space="preserve">Tabel 12 Portofolio Investasi DPLK
</t>
    </r>
    <r>
      <rPr>
        <b/>
        <i/>
        <sz val="9"/>
        <color rgb="FFFFFFFF"/>
        <rFont val="Arial"/>
        <family val="2"/>
      </rPr>
      <t>Table 12 FIPF Investments Portfolio</t>
    </r>
  </si>
  <si>
    <r>
      <t>(Miliar rupiah/Billion rupiah</t>
    </r>
    <r>
      <rPr>
        <b/>
        <sz val="8"/>
        <color rgb="FFFFFFFF"/>
        <rFont val="Arial"/>
        <family val="2"/>
      </rPr>
      <t>)</t>
    </r>
  </si>
  <si>
    <t>Aset Lancar Diluar Investasi</t>
  </si>
  <si>
    <t>Non Investments Current Assets</t>
  </si>
  <si>
    <t>Kas dan Bank</t>
  </si>
  <si>
    <t xml:space="preserve">Piutang Iuran Normal </t>
  </si>
  <si>
    <t>2.1.</t>
  </si>
  <si>
    <t>Iuran Normal Pemberi Kerja</t>
  </si>
  <si>
    <t xml:space="preserve">   Employer Normal Contribution</t>
  </si>
  <si>
    <t>2.2.</t>
  </si>
  <si>
    <t xml:space="preserve">Iuran Normal Peserta </t>
  </si>
  <si>
    <t xml:space="preserve">   Employee Normal Contribution</t>
  </si>
  <si>
    <t>Iuran Tambahan</t>
  </si>
  <si>
    <t xml:space="preserve">Piutang Bunga Keterlambatan Iuran </t>
  </si>
  <si>
    <t xml:space="preserve">Beban Dibayar Dimuka </t>
  </si>
  <si>
    <t>Piutang Investasi</t>
  </si>
  <si>
    <t xml:space="preserve">Piutang Hasil Investasi </t>
  </si>
  <si>
    <t>Piutang Lain-lain</t>
  </si>
  <si>
    <r>
      <t xml:space="preserve">Tabel 13 Aset Lancar di Luar Investasi Dana Pensiun
</t>
    </r>
    <r>
      <rPr>
        <b/>
        <i/>
        <sz val="9"/>
        <color rgb="FFFFFFFF"/>
        <rFont val="Arial"/>
        <family val="2"/>
      </rPr>
      <t>Table 13 Pension Fund Non Investments Current Assets</t>
    </r>
  </si>
  <si>
    <r>
      <t xml:space="preserve">Tabel 14 Aset Lancar di Luar Investasi DPPK-PPMP
</t>
    </r>
    <r>
      <rPr>
        <b/>
        <i/>
        <sz val="9"/>
        <color rgb="FFFFFFFF"/>
        <rFont val="Arial"/>
        <family val="2"/>
      </rPr>
      <t>Table 14 EPF DBPP Non Investments Current Assets</t>
    </r>
  </si>
  <si>
    <t>Piutang Iuran Normal</t>
  </si>
  <si>
    <t>Iuran Normal Peserta</t>
  </si>
  <si>
    <t>Piutang Bunga Keterlambatan Iuran</t>
  </si>
  <si>
    <t>Beban Dibayar Dimuka</t>
  </si>
  <si>
    <t>Piutang Hasil Investasi</t>
  </si>
  <si>
    <r>
      <t xml:space="preserve">Tabel 15 Aset Lancar di Luar Investasi DPPK-PPIP
</t>
    </r>
    <r>
      <rPr>
        <b/>
        <i/>
        <sz val="9"/>
        <color rgb="FFFFFFFF"/>
        <rFont val="Arial"/>
        <family val="2"/>
      </rPr>
      <t>Table 15 EPF DCPP Non Investments Current Assets</t>
    </r>
  </si>
  <si>
    <r>
      <t xml:space="preserve">Tabel 16 Aset Lancar di Luar Investasi DPLK
</t>
    </r>
    <r>
      <rPr>
        <b/>
        <i/>
        <sz val="9"/>
        <color rgb="FFFFFFFF"/>
        <rFont val="Arial"/>
        <family val="2"/>
      </rPr>
      <t>Table 16 FIPF Non Investments Current Assets</t>
    </r>
  </si>
  <si>
    <t>Tanah dan Bangunan (Nilai Buku)</t>
  </si>
  <si>
    <t>Kendaraan (Nilai Buku)</t>
  </si>
  <si>
    <t>Peralatan Komputer (Nilai Buku)</t>
  </si>
  <si>
    <t>Peralatan Kantor (Nilai Buku)</t>
  </si>
  <si>
    <t>Aset Operasional Lainnya (Nilai Buku)</t>
  </si>
  <si>
    <t>Operational Assets And</t>
  </si>
  <si>
    <t>Kendaraan (Nilai Buku</t>
  </si>
  <si>
    <r>
      <t xml:space="preserve">Tabel 18 Aset Operasional dan Aset Lain-Lain Dana Pensiun DPPK-PPMP
</t>
    </r>
    <r>
      <rPr>
        <b/>
        <i/>
        <sz val="9"/>
        <color rgb="FFFFFFFF"/>
        <rFont val="Arial"/>
        <family val="2"/>
      </rPr>
      <t>Table 18 EPF DBPP Operational Assets And Other Assets</t>
    </r>
  </si>
  <si>
    <r>
      <t xml:space="preserve">Tabel 17 Aset Operasional dan Aset Lain-lain Dana Pensiun
</t>
    </r>
    <r>
      <rPr>
        <b/>
        <i/>
        <sz val="9"/>
        <color rgb="FFFFFFFF"/>
        <rFont val="Arial"/>
        <family val="2"/>
      </rPr>
      <t>Table 17 Pension Fund Operational Assets and Other Assets</t>
    </r>
  </si>
  <si>
    <t>Aset Operasional Dan</t>
  </si>
  <si>
    <r>
      <t xml:space="preserve">Tabel 19 Aset Operasional dan Aset Lain-Lain Dana Pensiun DPPK-PPIP
</t>
    </r>
    <r>
      <rPr>
        <b/>
        <i/>
        <sz val="9"/>
        <color rgb="FFFFFFFF"/>
        <rFont val="Arial"/>
        <family val="2"/>
      </rPr>
      <t>Table 19 EPF DCPP Operational Assets And Other Assets</t>
    </r>
  </si>
  <si>
    <t>Liabilitas Di Luar Kewajiban Aktuaria</t>
  </si>
  <si>
    <t>Hutang Manfaat Pensiun Jatuh Tempo</t>
  </si>
  <si>
    <t>Hutang Investasi</t>
  </si>
  <si>
    <t>Pendapatan Diterima Dimuka</t>
  </si>
  <si>
    <t>Beban Yang Masih Harus Dibayar</t>
  </si>
  <si>
    <t>Liabilitas di luar Liabilitas Manfaat Pensiun Lain</t>
  </si>
  <si>
    <r>
      <t>Tabel 20</t>
    </r>
    <r>
      <rPr>
        <b/>
        <sz val="10"/>
        <color rgb="FFFFFFFF"/>
        <rFont val="Arial"/>
        <family val="2"/>
      </rPr>
      <t xml:space="preserve"> </t>
    </r>
    <r>
      <rPr>
        <b/>
        <sz val="9"/>
        <color rgb="FFFFFFFF"/>
        <rFont val="Arial"/>
        <family val="2"/>
      </rPr>
      <t xml:space="preserve">Liabilitas di Luar Kewajiban Aktuaria DPPK PPMP
</t>
    </r>
    <r>
      <rPr>
        <b/>
        <i/>
        <sz val="9"/>
        <color rgb="FFFFFFFF"/>
        <rFont val="Arial"/>
        <family val="2"/>
      </rPr>
      <t>Table 20 EPF DBPP Liabilities Other Than Actuarial Liabilities</t>
    </r>
  </si>
  <si>
    <t>Liabilitas Di Luar Kewajiban Manfaat Pensiun</t>
  </si>
  <si>
    <t>Liabilities Other Than Pension Benefit Liabilities</t>
  </si>
  <si>
    <t xml:space="preserve">Hutang Investasi </t>
  </si>
  <si>
    <r>
      <t xml:space="preserve">Tabel 21 Liabilitas di Luar Kewajiban Manfaat Pensiun DPPK PPIP
</t>
    </r>
    <r>
      <rPr>
        <b/>
        <i/>
        <sz val="9"/>
        <color rgb="FFFFFFFF"/>
        <rFont val="Arial"/>
        <family val="2"/>
      </rPr>
      <t>Table 21 EPF DCPP Liabilities Other Than Pension Benefit Liabilities</t>
    </r>
  </si>
  <si>
    <r>
      <t xml:space="preserve">Tabel 22 Liabilitas di Luar Kewajiban Manfaat Pensiun DPLK
</t>
    </r>
    <r>
      <rPr>
        <b/>
        <i/>
        <sz val="9"/>
        <color rgb="FFFFFFFF"/>
        <rFont val="Arial"/>
        <family val="2"/>
      </rPr>
      <t>Table 22 FIPF Liabilities Other Than Pension Benefit Liabilities</t>
    </r>
  </si>
  <si>
    <t>Hasil Usaha Investasi Dana Pensiun</t>
  </si>
  <si>
    <t>Net Investment Revenue</t>
  </si>
  <si>
    <t>PENDAPATAN INVESTASI</t>
  </si>
  <si>
    <t>Bunga/bagi hasil</t>
  </si>
  <si>
    <t>Dividen</t>
  </si>
  <si>
    <t>Sewa</t>
  </si>
  <si>
    <t>Laba(Rugi) Pelepasan/Perolehan Investasi</t>
  </si>
  <si>
    <t>Pendapatan Investasi Lain</t>
  </si>
  <si>
    <t>Total Pendapatan Investasi</t>
  </si>
  <si>
    <t>BEBAN INVESTASI</t>
  </si>
  <si>
    <t>Beban Transaksi Surat Berharga</t>
  </si>
  <si>
    <t>Beban Pemeliharaan Tanah &amp; Bangunan</t>
  </si>
  <si>
    <t>Beban Penyusutan Bangunan</t>
  </si>
  <si>
    <t>Beban Manajer Investasi</t>
  </si>
  <si>
    <t>Beban Investasi Lainnya</t>
  </si>
  <si>
    <t>Total Beban Investasi</t>
  </si>
  <si>
    <r>
      <t xml:space="preserve">Tabel 23 Hasil Usaha Investasi Dana Pensiun
</t>
    </r>
    <r>
      <rPr>
        <b/>
        <i/>
        <sz val="9"/>
        <color rgb="FFFFFFFF"/>
        <rFont val="Arial"/>
        <family val="2"/>
      </rPr>
      <t>Table 23 Pension Fund Net Investment Revenue</t>
    </r>
  </si>
  <si>
    <t xml:space="preserve">Pendapatan Investasi Lain </t>
  </si>
  <si>
    <r>
      <t xml:space="preserve">Tabel 24 Hasil Usaha Investasi DPPK-PPMP
</t>
    </r>
    <r>
      <rPr>
        <b/>
        <i/>
        <sz val="9"/>
        <color rgb="FFFFFFFF"/>
        <rFont val="Arial"/>
        <family val="2"/>
      </rPr>
      <t>Table 24 EPF DBPP Net Investment Revenue</t>
    </r>
  </si>
  <si>
    <r>
      <t xml:space="preserve">Tabel 25 Hasil Usaha Investasi DPPK-PPIP
</t>
    </r>
    <r>
      <rPr>
        <b/>
        <i/>
        <sz val="9"/>
        <color rgb="FFFFFFFF"/>
        <rFont val="Arial"/>
        <family val="2"/>
      </rPr>
      <t>Table 25 EPF DCPP Net Investment Revenue</t>
    </r>
  </si>
  <si>
    <r>
      <t xml:space="preserve">Tabel 26 Hasil Usaha Investasi DPLK
</t>
    </r>
    <r>
      <rPr>
        <b/>
        <i/>
        <sz val="9"/>
        <color rgb="FFFFFFFF"/>
        <rFont val="Arial"/>
        <family val="2"/>
      </rPr>
      <t>Table 26 FIPF Net Investment Revenue</t>
    </r>
  </si>
  <si>
    <t>Jenis Dana Pensiun</t>
  </si>
  <si>
    <r>
      <t xml:space="preserve">Tabel 7 Jumlah Investasi Dana Pensiun Berdasarkan Program Pensiun
</t>
    </r>
    <r>
      <rPr>
        <b/>
        <i/>
        <sz val="9"/>
        <color rgb="FFFFFFFF"/>
        <rFont val="Arial"/>
        <family val="2"/>
      </rPr>
      <t>Table 7 Total Pension Fund Investments Based On Pension Plan</t>
    </r>
  </si>
  <si>
    <r>
      <rPr>
        <b/>
        <sz val="9"/>
        <color rgb="FFFFFFFF"/>
        <rFont val="Arial"/>
        <family val="2"/>
      </rPr>
      <t xml:space="preserve">Tabel 9 Portofolio Investasi Dana Pensiun </t>
    </r>
    <r>
      <rPr>
        <b/>
        <i/>
        <sz val="9"/>
        <color rgb="FFFFFFFF"/>
        <rFont val="Arial"/>
        <family val="2"/>
      </rPr>
      <t xml:space="preserve">
Table 9 PensionFund Investments Portfolio</t>
    </r>
  </si>
  <si>
    <t>MTN</t>
  </si>
  <si>
    <t>REPO</t>
  </si>
  <si>
    <t>Medium Term Note</t>
  </si>
  <si>
    <t>Repurchase Agreement</t>
  </si>
  <si>
    <r>
      <t xml:space="preserve">Tabel 27 Return On Investment (ROI) Dana Pensiun Berdasarkan Program Pensiun
</t>
    </r>
    <r>
      <rPr>
        <b/>
        <i/>
        <sz val="9"/>
        <color rgb="FFFFFFFF"/>
        <rFont val="Arial"/>
        <family val="2"/>
      </rPr>
      <t>Table 27 Pension Fund Return On Investment (ROI) Based On Pension Plan</t>
    </r>
  </si>
  <si>
    <r>
      <t xml:space="preserve">Tabel 28 Return On Asset (ROA) Dana Pensiun Berdasarkan Program Pensiun
</t>
    </r>
    <r>
      <rPr>
        <b/>
        <i/>
        <sz val="9"/>
        <color rgb="FFFFFFFF"/>
        <rFont val="Arial"/>
        <family val="2"/>
      </rPr>
      <t>Table 28 Pension Fund Return On Asset (ROA) Based On Pension Plan</t>
    </r>
  </si>
  <si>
    <r>
      <t xml:space="preserve">Tabel 29 Rasio Investasi Terhadap Aset (RITA) Dana Pensiun Berdasarkan Program Pensiun
</t>
    </r>
    <r>
      <rPr>
        <b/>
        <i/>
        <sz val="9"/>
        <color rgb="FFFFFFFF"/>
        <rFont val="Arial"/>
        <family val="2"/>
      </rPr>
      <t>Table 29 Pension Ratio of Investments To Assests Based On Pension Plan</t>
    </r>
  </si>
  <si>
    <r>
      <t xml:space="preserve">Tabel 30 Kepesertaan Dana Pensiun
</t>
    </r>
    <r>
      <rPr>
        <b/>
        <i/>
        <sz val="9"/>
        <color rgb="FFFFFFFF"/>
        <rFont val="Arial"/>
        <family val="2"/>
      </rPr>
      <t>Table 30 Pension Participants</t>
    </r>
  </si>
  <si>
    <r>
      <t>TABEL 27. RETURN ON INVESTMENT (ROI) DANA PENSIUN BERDASARKAN PROGRAM PENSIUN/</t>
    </r>
    <r>
      <rPr>
        <i/>
        <sz val="11"/>
        <color theme="1"/>
        <rFont val="Cambria"/>
        <family val="1"/>
      </rPr>
      <t>PENSION RETURN ON INVESTMENT (ROI) BASED ON PENSION PLAN</t>
    </r>
  </si>
  <si>
    <r>
      <t>TABEL 28. RETURN ON ASSET (ROA) DANA PENSIUN BERDASARKAN PROGRAM PENSIUN/</t>
    </r>
    <r>
      <rPr>
        <i/>
        <sz val="11"/>
        <color theme="1"/>
        <rFont val="Cambria"/>
        <family val="1"/>
      </rPr>
      <t>PENSION RETURN ON ASSET (ROA) BASED ON PENSION PLAN</t>
    </r>
  </si>
  <si>
    <r>
      <t>TABEL 29. RASIO INVESTASI TERHADAP ASET (RITA) DANA PENSIUN BERDASARKAN PROGRAM PENSIUN/</t>
    </r>
    <r>
      <rPr>
        <i/>
        <sz val="11"/>
        <color theme="1"/>
        <rFont val="Cambria"/>
        <family val="1"/>
      </rPr>
      <t>PENSION RATIO OF INVESTMENTS TO ASSESTS BASED ON PENSION PLAN</t>
    </r>
  </si>
  <si>
    <r>
      <t>TABEL 30. KEPESERTAAN DANA PENSIUN/</t>
    </r>
    <r>
      <rPr>
        <i/>
        <sz val="11"/>
        <color theme="1"/>
        <rFont val="Cambria"/>
        <family val="1"/>
      </rPr>
      <t>PENSION PARTICIPANTS</t>
    </r>
  </si>
  <si>
    <t>DIREKTORI DANA PENSIUN</t>
  </si>
  <si>
    <t>Gedung Menara Merdeka Lantai 22</t>
  </si>
  <si>
    <t>ASET OPERASIONAL DAN ASET LAIN-LAIN</t>
  </si>
  <si>
    <t>OPERATIONAL ASSETS AND OTHER ASSETS</t>
  </si>
  <si>
    <t>HASIL USAHA INVESTASI*</t>
  </si>
  <si>
    <t>*revisi data pada periode Mei 2016 sd Maret 2017</t>
  </si>
  <si>
    <t xml:space="preserve">                                                                                               </t>
  </si>
  <si>
    <t>Sertifikat Bank Indonesia*</t>
  </si>
  <si>
    <t>*terdapat revisi angka di periode Jun-17</t>
  </si>
  <si>
    <t>Surat Berharga Pemerintah*</t>
  </si>
  <si>
    <t xml:space="preserve">Saham* </t>
  </si>
  <si>
    <t>Deposito Berjangka*</t>
  </si>
  <si>
    <t>Sukuk*</t>
  </si>
  <si>
    <t xml:space="preserve">Deposito On Call* </t>
  </si>
</sst>
</file>

<file path=xl/styles.xml><?xml version="1.0" encoding="utf-8"?>
<styleSheet xmlns="http://schemas.openxmlformats.org/spreadsheetml/2006/main" xmlns:mc="http://schemas.openxmlformats.org/markup-compatibility/2006" xmlns:x14ac="http://schemas.microsoft.com/office/spreadsheetml/2009/9/ac" mc:Ignorable="x14ac">
  <numFmts count="28">
    <numFmt numFmtId="41" formatCode="_(* #,##0_);_(* \(#,##0\);_(* &quot;-&quot;_);_(@_)"/>
    <numFmt numFmtId="43" formatCode="_(* #,##0.00_);_(* \(#,##0.00\);_(* &quot;-&quot;??_);_(@_)"/>
    <numFmt numFmtId="164" formatCode="_-* #,##0_-;\-* #,##0_-;_-* &quot;-&quot;_-;_-@_-"/>
    <numFmt numFmtId="165" formatCode="_-* #,##0.00_-;\-* #,##0.00_-;_-* &quot;-&quot;??_-;_-@_-"/>
    <numFmt numFmtId="166" formatCode="_(* #,##0.0_);_(* \(#,##0.0\);_(* &quot;-&quot;_);_(@_)"/>
    <numFmt numFmtId="167" formatCode="_(* #,##0.00_);_(* \(#,##0.00\);_(* &quot;-&quot;_);_(@_)"/>
    <numFmt numFmtId="168" formatCode="0.0%"/>
    <numFmt numFmtId="169" formatCode="[$-421]mmm\ yyyy;@"/>
    <numFmt numFmtId="170" formatCode="0.00\ ;\(0.00\)"/>
    <numFmt numFmtId="171" formatCode="_(&quot;$&quot;* #,##0_);_(&quot;$&quot;* \(#,##0\);_(&quot;$&quot;* &quot;-&quot;_);_(@_)"/>
    <numFmt numFmtId="172" formatCode="_-&quot;$&quot;* #,##0.00_-;\-&quot;$&quot;* #,##0.00_-;_-&quot;$&quot;* &quot;-&quot;??_-;_-@_-"/>
    <numFmt numFmtId="173" formatCode="_(&quot;$&quot;* #,##0.00_);_(&quot;$&quot;* \(#,##0.00\);_(&quot;$&quot;* &quot;-&quot;??_);_(@_)"/>
    <numFmt numFmtId="174" formatCode="mmm\ yyyy"/>
    <numFmt numFmtId="175" formatCode="#,##0;[Red]\(#,##0\)"/>
    <numFmt numFmtId="176" formatCode="###\ ###\ ####"/>
    <numFmt numFmtId="177" formatCode="_([$€-2]* #,##0.00_);_([$€-2]* \(#,##0.00\);_([$€-2]* &quot;-&quot;??_)"/>
    <numFmt numFmtId="178" formatCode="0.00_)"/>
    <numFmt numFmtId="179" formatCode="[$-10409]dd\ mmm\ yyyy"/>
    <numFmt numFmtId="180" formatCode="#,##0.00;\(#,##0\)"/>
    <numFmt numFmtId="181" formatCode="##,###,##0.00"/>
    <numFmt numFmtId="182" formatCode="_-&quot;\&quot;* #,##0_-;\-&quot;\&quot;* #,##0_-;_-&quot;\&quot;* &quot;-&quot;_-;_-@_-"/>
    <numFmt numFmtId="183" formatCode="_-&quot;\&quot;* #,##0.00_-;\-&quot;\&quot;* #,##0.00_-;_-&quot;\&quot;* &quot;-&quot;??_-;_-@_-"/>
    <numFmt numFmtId="184" formatCode="0.00000"/>
    <numFmt numFmtId="185" formatCode="_(* #,##0.00000_);_(* \(#,##0.00000\);_(* &quot;-&quot;_);_(@_)"/>
    <numFmt numFmtId="186" formatCode="_(* #,##0.000000_);_(* \(#,##0.000000\);_(* &quot;-&quot;_);_(@_)"/>
    <numFmt numFmtId="187" formatCode="_(* #,##0.000000000_);_(* \(#,##0.000000000\);_(* &quot;-&quot;_);_(@_)"/>
    <numFmt numFmtId="188" formatCode="_(* #,##0.00000000000_);_(* \(#,##0.00000000000\);_(* &quot;-&quot;_);_(@_)"/>
    <numFmt numFmtId="189" formatCode="0.00000000000000"/>
  </numFmts>
  <fonts count="86">
    <font>
      <sz val="11"/>
      <color theme="1"/>
      <name val="Calibri"/>
      <family val="2"/>
      <charset val="1"/>
      <scheme val="minor"/>
    </font>
    <font>
      <sz val="11"/>
      <color theme="1"/>
      <name val="Calibri"/>
      <family val="2"/>
      <charset val="1"/>
      <scheme val="minor"/>
    </font>
    <font>
      <sz val="11"/>
      <color theme="1"/>
      <name val="Arial"/>
      <family val="2"/>
    </font>
    <font>
      <sz val="10"/>
      <color theme="1"/>
      <name val="Arial"/>
      <family val="2"/>
    </font>
    <font>
      <u/>
      <sz val="11"/>
      <color theme="10"/>
      <name val="Calibri"/>
      <family val="2"/>
      <charset val="1"/>
      <scheme val="minor"/>
    </font>
    <font>
      <sz val="36"/>
      <color theme="1"/>
      <name val="Calibri Light"/>
      <family val="1"/>
      <scheme val="major"/>
    </font>
    <font>
      <sz val="22"/>
      <color theme="5" tint="-0.249977111117893"/>
      <name val="Calibri Light"/>
      <family val="1"/>
      <scheme val="major"/>
    </font>
    <font>
      <sz val="22"/>
      <color theme="1"/>
      <name val="Calibri"/>
      <family val="2"/>
      <charset val="1"/>
      <scheme val="minor"/>
    </font>
    <font>
      <sz val="11"/>
      <color rgb="FF000000"/>
      <name val="Calibri"/>
      <family val="2"/>
      <scheme val="minor"/>
    </font>
    <font>
      <sz val="8"/>
      <color rgb="FFFFFFFF"/>
      <name val="Tahoma"/>
      <family val="2"/>
    </font>
    <font>
      <sz val="10"/>
      <name val="Arial"/>
      <family val="2"/>
    </font>
    <font>
      <sz val="10"/>
      <name val="Trebuchet MS"/>
      <family val="2"/>
    </font>
    <font>
      <sz val="12"/>
      <name val="Arial"/>
      <family val="2"/>
    </font>
    <font>
      <sz val="12"/>
      <name val="SWISS"/>
    </font>
    <font>
      <sz val="11"/>
      <color theme="1"/>
      <name val="Calibri"/>
      <family val="2"/>
      <scheme val="minor"/>
    </font>
    <font>
      <b/>
      <sz val="12"/>
      <name val="Times New Roman"/>
      <family val="1"/>
    </font>
    <font>
      <sz val="11"/>
      <color theme="0"/>
      <name val="Calibri"/>
      <family val="2"/>
      <scheme val="minor"/>
    </font>
    <font>
      <sz val="10"/>
      <name val="Arial"/>
      <family val="2"/>
    </font>
    <font>
      <sz val="8"/>
      <name val="Garamond"/>
      <family val="1"/>
    </font>
    <font>
      <sz val="12"/>
      <name val="Frutiger 45 Light"/>
      <family val="2"/>
    </font>
    <font>
      <i/>
      <sz val="12"/>
      <name val="Frutiger 45 Light"/>
      <family val="2"/>
    </font>
    <font>
      <sz val="12"/>
      <name val="Helv"/>
    </font>
    <font>
      <sz val="11"/>
      <color indexed="8"/>
      <name val="Calibri"/>
      <family val="2"/>
      <charset val="1"/>
    </font>
    <font>
      <sz val="12"/>
      <name val="新細明體"/>
      <family val="2"/>
      <charset val="136"/>
    </font>
    <font>
      <sz val="11"/>
      <color indexed="8"/>
      <name val="Calibri"/>
      <family val="2"/>
    </font>
    <font>
      <sz val="9"/>
      <color theme="1"/>
      <name val="Comic Sans MS"/>
      <family val="2"/>
      <charset val="1"/>
    </font>
    <font>
      <sz val="10"/>
      <name val="Tahoma"/>
      <family val="2"/>
    </font>
    <font>
      <sz val="12"/>
      <name val="Tms Rmn"/>
    </font>
    <font>
      <b/>
      <sz val="8"/>
      <name val="Helv"/>
    </font>
    <font>
      <sz val="11"/>
      <name val="Calibri"/>
      <family val="2"/>
      <charset val="1"/>
    </font>
    <font>
      <sz val="8"/>
      <name val="Arial"/>
      <family val="2"/>
    </font>
    <font>
      <b/>
      <sz val="12"/>
      <name val="Arial"/>
      <family val="2"/>
    </font>
    <font>
      <u/>
      <sz val="10"/>
      <color indexed="12"/>
      <name val="Geneva"/>
    </font>
    <font>
      <u/>
      <sz val="10.45"/>
      <color indexed="12"/>
      <name val="SWISS"/>
    </font>
    <font>
      <u/>
      <sz val="10"/>
      <color indexed="12"/>
      <name val="Arial"/>
      <family val="2"/>
    </font>
    <font>
      <b/>
      <sz val="14"/>
      <name val="Frutiger 87ExtraBlackCn"/>
      <family val="2"/>
    </font>
    <font>
      <sz val="7"/>
      <name val="Small Fonts"/>
      <family val="2"/>
    </font>
    <font>
      <b/>
      <i/>
      <sz val="16"/>
      <name val="Helv"/>
    </font>
    <font>
      <sz val="8"/>
      <name val="Trebuchet MS"/>
      <family val="2"/>
    </font>
    <font>
      <sz val="11"/>
      <name val="Calibri"/>
      <family val="2"/>
    </font>
    <font>
      <sz val="11"/>
      <name val="Century Gothic"/>
      <family val="2"/>
    </font>
    <font>
      <b/>
      <i/>
      <sz val="12"/>
      <name val="Frutiger 45 Light"/>
      <family val="2"/>
    </font>
    <font>
      <b/>
      <sz val="12"/>
      <name val="MS Sans Serif"/>
      <family val="2"/>
    </font>
    <font>
      <sz val="10"/>
      <color indexed="8"/>
      <name val="Arial"/>
      <family val="2"/>
    </font>
    <font>
      <sz val="12"/>
      <name val="MS Sans Serif"/>
      <family val="2"/>
    </font>
    <font>
      <b/>
      <sz val="12"/>
      <name val="Frutiger 45 Light"/>
      <family val="2"/>
    </font>
    <font>
      <sz val="10"/>
      <name val="Frutiger"/>
    </font>
    <font>
      <sz val="11"/>
      <name val="돋움"/>
      <family val="3"/>
      <charset val="129"/>
    </font>
    <font>
      <sz val="10"/>
      <name val="굴림체"/>
      <family val="3"/>
      <charset val="129"/>
    </font>
    <font>
      <sz val="26"/>
      <color theme="5" tint="-0.249977111117893"/>
      <name val="Cambria"/>
      <family val="1"/>
    </font>
    <font>
      <b/>
      <sz val="11"/>
      <color theme="1"/>
      <name val="Cambria"/>
      <family val="1"/>
    </font>
    <font>
      <sz val="11"/>
      <color theme="1"/>
      <name val="Cambria"/>
      <family val="1"/>
    </font>
    <font>
      <sz val="10"/>
      <name val="Cambria"/>
      <family val="1"/>
    </font>
    <font>
      <sz val="12"/>
      <color theme="1"/>
      <name val="Cambria"/>
      <family val="1"/>
    </font>
    <font>
      <sz val="8"/>
      <color rgb="FFFFFFFF"/>
      <name val="Cambria"/>
      <family val="1"/>
    </font>
    <font>
      <i/>
      <sz val="12"/>
      <color theme="1"/>
      <name val="Cambria"/>
      <family val="1"/>
    </font>
    <font>
      <u/>
      <sz val="12"/>
      <color theme="10"/>
      <name val="Cambria"/>
      <family val="1"/>
    </font>
    <font>
      <i/>
      <sz val="11"/>
      <color theme="1"/>
      <name val="Cambria"/>
      <family val="1"/>
    </font>
    <font>
      <b/>
      <i/>
      <sz val="11"/>
      <color theme="1"/>
      <name val="Cambria"/>
      <family val="1"/>
    </font>
    <font>
      <b/>
      <sz val="9"/>
      <color rgb="FFFFFFFF"/>
      <name val="Arial"/>
      <family val="2"/>
    </font>
    <font>
      <b/>
      <sz val="9"/>
      <color rgb="FF4C483D"/>
      <name val="Arial"/>
      <family val="2"/>
    </font>
    <font>
      <b/>
      <sz val="6"/>
      <color rgb="FFFFFFFF"/>
      <name val="Arial"/>
      <family val="2"/>
    </font>
    <font>
      <b/>
      <i/>
      <sz val="6"/>
      <color rgb="FFFFFFFF"/>
      <name val="Arial"/>
      <family val="2"/>
    </font>
    <font>
      <sz val="6"/>
      <color rgb="FF000000"/>
      <name val="Arial"/>
      <family val="2"/>
    </font>
    <font>
      <i/>
      <sz val="6"/>
      <color rgb="FF000000"/>
      <name val="Arial"/>
      <family val="2"/>
    </font>
    <font>
      <b/>
      <sz val="6"/>
      <color rgb="FF000000"/>
      <name val="Arial"/>
      <family val="2"/>
    </font>
    <font>
      <b/>
      <i/>
      <sz val="6"/>
      <color rgb="FF000000"/>
      <name val="Arial"/>
      <family val="2"/>
    </font>
    <font>
      <i/>
      <sz val="6"/>
      <color rgb="FFFFFFFF"/>
      <name val="Arial"/>
      <family val="2"/>
    </font>
    <font>
      <b/>
      <i/>
      <sz val="9"/>
      <color theme="0"/>
      <name val="Arial"/>
      <family val="2"/>
    </font>
    <font>
      <b/>
      <i/>
      <sz val="9"/>
      <color rgb="FFFFFFFF"/>
      <name val="Arial"/>
      <family val="2"/>
    </font>
    <font>
      <sz val="6"/>
      <color rgb="FFFFFFFF"/>
      <name val="Arial"/>
      <family val="2"/>
    </font>
    <font>
      <sz val="6"/>
      <color rgb="FF4C483D"/>
      <name val="Arial"/>
      <family val="2"/>
    </font>
    <font>
      <sz val="8"/>
      <color rgb="FFFFFFFF"/>
      <name val="Arial"/>
      <family val="2"/>
    </font>
    <font>
      <sz val="6"/>
      <name val="Arial"/>
      <family val="2"/>
    </font>
    <font>
      <b/>
      <sz val="8"/>
      <color rgb="FFFFFFFF"/>
      <name val="Arial"/>
      <family val="2"/>
    </font>
    <font>
      <b/>
      <sz val="10"/>
      <color rgb="FFFFFFFF"/>
      <name val="Arial"/>
      <family val="2"/>
    </font>
    <font>
      <b/>
      <sz val="6.5"/>
      <color rgb="FFFFFFFF"/>
      <name val="Arial"/>
      <family val="2"/>
    </font>
    <font>
      <b/>
      <i/>
      <sz val="6.5"/>
      <color rgb="FFFFFFFF"/>
      <name val="Arial"/>
      <family val="2"/>
    </font>
    <font>
      <sz val="6.5"/>
      <color rgb="FF000000"/>
      <name val="Arial"/>
      <family val="2"/>
    </font>
    <font>
      <i/>
      <sz val="6.5"/>
      <color rgb="FF000000"/>
      <name val="Arial"/>
      <family val="2"/>
    </font>
    <font>
      <b/>
      <sz val="6.5"/>
      <color rgb="FF000000"/>
      <name val="Arial"/>
      <family val="2"/>
    </font>
    <font>
      <b/>
      <i/>
      <sz val="6.5"/>
      <color rgb="FF000000"/>
      <name val="Arial"/>
      <family val="2"/>
    </font>
    <font>
      <i/>
      <sz val="7"/>
      <color rgb="FF000000"/>
      <name val="Arial"/>
      <family val="2"/>
    </font>
    <font>
      <b/>
      <i/>
      <sz val="6"/>
      <color theme="0"/>
      <name val="Arial"/>
      <family val="2"/>
    </font>
    <font>
      <i/>
      <sz val="6"/>
      <color theme="0"/>
      <name val="Arial"/>
      <family val="2"/>
    </font>
    <font>
      <sz val="6"/>
      <color theme="0"/>
      <name val="Arial"/>
      <family val="2"/>
    </font>
  </fonts>
  <fills count="9">
    <fill>
      <patternFill patternType="none"/>
    </fill>
    <fill>
      <patternFill patternType="gray125"/>
    </fill>
    <fill>
      <patternFill patternType="solid">
        <fgColor theme="7"/>
      </patternFill>
    </fill>
    <fill>
      <patternFill patternType="solid">
        <fgColor theme="7" tint="0.59999389629810485"/>
        <bgColor indexed="65"/>
      </patternFill>
    </fill>
    <fill>
      <patternFill patternType="solid">
        <fgColor rgb="FFB03A38"/>
        <bgColor rgb="FFB03A38"/>
      </patternFill>
    </fill>
    <fill>
      <patternFill patternType="solid">
        <fgColor indexed="22"/>
        <bgColor indexed="64"/>
      </patternFill>
    </fill>
    <fill>
      <patternFill patternType="solid">
        <fgColor indexed="26"/>
        <bgColor indexed="64"/>
      </patternFill>
    </fill>
    <fill>
      <patternFill patternType="solid">
        <fgColor indexed="9"/>
        <bgColor indexed="9"/>
      </patternFill>
    </fill>
    <fill>
      <patternFill patternType="solid">
        <fgColor rgb="FFF24F4F"/>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top/>
      <bottom style="thin">
        <color indexed="64"/>
      </bottom>
      <diagonal/>
    </border>
    <border>
      <left/>
      <right style="thin">
        <color indexed="64"/>
      </right>
      <top/>
      <bottom/>
      <diagonal/>
    </border>
    <border>
      <left/>
      <right style="thin">
        <color indexed="8"/>
      </right>
      <top/>
      <bottom/>
      <diagonal/>
    </border>
    <border>
      <left/>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64"/>
      </right>
      <top/>
      <bottom style="medium">
        <color indexed="64"/>
      </bottom>
      <diagonal/>
    </border>
    <border>
      <left/>
      <right/>
      <top/>
      <bottom style="double">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987">
    <xf numFmtId="0" fontId="0" fillId="0" borderId="0"/>
    <xf numFmtId="41"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8" fillId="0" borderId="0"/>
    <xf numFmtId="0" fontId="10" fillId="0" borderId="0"/>
    <xf numFmtId="0" fontId="12" fillId="0" borderId="0" applyNumberFormat="0" applyFill="0" applyBorder="0" applyAlignment="0" applyProtection="0"/>
    <xf numFmtId="0" fontId="13" fillId="0" borderId="0" applyNumberFormat="0" applyFill="0" applyBorder="0" applyAlignment="0" applyProtection="0"/>
    <xf numFmtId="169" fontId="14" fillId="3" borderId="0" applyNumberFormat="0" applyBorder="0" applyAlignment="0" applyProtection="0"/>
    <xf numFmtId="0" fontId="15" fillId="0" borderId="2">
      <alignment horizontal="center"/>
    </xf>
    <xf numFmtId="0" fontId="15" fillId="0" borderId="2">
      <alignment horizontal="center"/>
    </xf>
    <xf numFmtId="0" fontId="15" fillId="0" borderId="2">
      <alignment horizontal="center"/>
    </xf>
    <xf numFmtId="0" fontId="15" fillId="0" borderId="2">
      <alignment horizontal="center"/>
    </xf>
    <xf numFmtId="0" fontId="15" fillId="0" borderId="2">
      <alignment horizontal="center"/>
    </xf>
    <xf numFmtId="0" fontId="15" fillId="0" borderId="2">
      <alignment horizontal="center"/>
    </xf>
    <xf numFmtId="0" fontId="15" fillId="0" borderId="2">
      <alignment horizontal="center"/>
    </xf>
    <xf numFmtId="0" fontId="15" fillId="0" borderId="2">
      <alignment horizontal="center"/>
    </xf>
    <xf numFmtId="0" fontId="15" fillId="0" borderId="3">
      <alignment horizontal="center"/>
    </xf>
    <xf numFmtId="0" fontId="15" fillId="0" borderId="3">
      <alignment horizontal="center"/>
    </xf>
    <xf numFmtId="0" fontId="15" fillId="0" borderId="3">
      <alignment horizontal="center"/>
    </xf>
    <xf numFmtId="0" fontId="15" fillId="0" borderId="3">
      <alignment horizontal="center"/>
    </xf>
    <xf numFmtId="0" fontId="15" fillId="0" borderId="3">
      <alignment horizontal="center"/>
    </xf>
    <xf numFmtId="0" fontId="15" fillId="0" borderId="3">
      <alignment horizontal="center"/>
    </xf>
    <xf numFmtId="0" fontId="15" fillId="0" borderId="3">
      <alignment horizontal="center"/>
    </xf>
    <xf numFmtId="0" fontId="15" fillId="0" borderId="3">
      <alignment horizontal="center"/>
    </xf>
    <xf numFmtId="169" fontId="16" fillId="2" borderId="0" applyNumberFormat="0" applyBorder="0" applyAlignment="0" applyProtection="0"/>
    <xf numFmtId="0" fontId="17" fillId="0" borderId="0" applyFill="0" applyBorder="0">
      <alignment vertical="center"/>
    </xf>
    <xf numFmtId="0" fontId="17" fillId="0" borderId="0" applyFont="0" applyFill="0" applyBorder="0" applyAlignment="0" applyProtection="0"/>
    <xf numFmtId="0" fontId="17" fillId="0" borderId="0" applyFont="0" applyFill="0" applyBorder="0" applyAlignment="0" applyProtection="0"/>
    <xf numFmtId="0" fontId="18" fillId="0" borderId="1">
      <alignment horizontal="center"/>
    </xf>
    <xf numFmtId="0" fontId="19" fillId="0" borderId="4">
      <alignment horizontal="left" wrapText="1" indent="2"/>
    </xf>
    <xf numFmtId="0" fontId="17" fillId="0" borderId="0"/>
    <xf numFmtId="0" fontId="20" fillId="0" borderId="0">
      <alignment wrapText="1"/>
    </xf>
    <xf numFmtId="37" fontId="21" fillId="0" borderId="0"/>
    <xf numFmtId="37" fontId="21" fillId="0" borderId="0"/>
    <xf numFmtId="37" fontId="21" fillId="0" borderId="0"/>
    <xf numFmtId="37" fontId="21" fillId="0" borderId="0"/>
    <xf numFmtId="37" fontId="21" fillId="0" borderId="0"/>
    <xf numFmtId="37" fontId="21" fillId="0" borderId="0"/>
    <xf numFmtId="37" fontId="21" fillId="0" borderId="0"/>
    <xf numFmtId="41" fontId="1" fillId="0" borderId="0" applyFont="0" applyFill="0" applyBorder="0" applyAlignment="0" applyProtection="0"/>
    <xf numFmtId="41" fontId="22"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41" fontId="14" fillId="0" borderId="0" applyFont="0" applyFill="0" applyBorder="0" applyAlignment="0" applyProtection="0"/>
    <xf numFmtId="41" fontId="17" fillId="0" borderId="5" applyFont="0" applyFill="0" applyAlignment="0">
      <protection locked="0"/>
    </xf>
    <xf numFmtId="41" fontId="14" fillId="0" borderId="0" applyFont="0" applyFill="0" applyBorder="0" applyAlignment="0" applyProtection="0"/>
    <xf numFmtId="170" fontId="17" fillId="0" borderId="6" applyFill="0" applyAlignment="0">
      <protection locked="0"/>
    </xf>
    <xf numFmtId="41" fontId="17" fillId="0" borderId="0" applyFont="0" applyFill="0" applyBorder="0" applyAlignment="0" applyProtection="0"/>
    <xf numFmtId="41" fontId="14" fillId="0" borderId="0" applyFont="0" applyFill="0" applyBorder="0" applyAlignment="0" applyProtection="0"/>
    <xf numFmtId="41" fontId="23" fillId="0" borderId="0" applyFont="0" applyFill="0" applyBorder="0" applyAlignment="0" applyProtection="0"/>
    <xf numFmtId="39" fontId="17" fillId="0" borderId="5" applyFont="0" applyFill="0" applyAlignment="0">
      <protection locked="0"/>
    </xf>
    <xf numFmtId="41" fontId="17" fillId="0" borderId="0" applyFont="0" applyFill="0" applyBorder="0" applyAlignment="0" applyProtection="0"/>
    <xf numFmtId="39" fontId="17" fillId="0" borderId="5" applyFont="0" applyFill="0" applyAlignment="0">
      <protection locked="0"/>
    </xf>
    <xf numFmtId="41" fontId="17" fillId="0" borderId="0" applyFont="0" applyFill="0" applyBorder="0" applyAlignment="0" applyProtection="0"/>
    <xf numFmtId="41" fontId="24" fillId="0" borderId="0" applyFont="0" applyFill="0" applyBorder="0" applyAlignment="0" applyProtection="0"/>
    <xf numFmtId="41" fontId="17" fillId="0" borderId="0" applyFont="0" applyFill="0" applyBorder="0" applyAlignment="0" applyProtection="0"/>
    <xf numFmtId="41" fontId="1" fillId="0" borderId="0" applyFont="0" applyFill="0" applyBorder="0" applyAlignment="0" applyProtection="0"/>
    <xf numFmtId="41" fontId="22" fillId="0" borderId="0" applyFont="0" applyFill="0" applyBorder="0" applyAlignment="0" applyProtection="0"/>
    <xf numFmtId="41" fontId="17" fillId="0" borderId="5" applyFont="0" applyFill="0" applyAlignment="0">
      <protection locked="0"/>
    </xf>
    <xf numFmtId="41" fontId="17"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4" fillId="0" borderId="0" applyFont="0" applyFill="0" applyBorder="0" applyAlignment="0" applyProtection="0"/>
    <xf numFmtId="43" fontId="23" fillId="0" borderId="0" applyFont="0" applyFill="0" applyBorder="0" applyAlignment="0" applyProtection="0"/>
    <xf numFmtId="43" fontId="17"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65" fontId="17"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43" fontId="17" fillId="0" borderId="0" applyFont="0" applyFill="0" applyBorder="0" applyAlignment="0" applyProtection="0"/>
    <xf numFmtId="165" fontId="17" fillId="0" borderId="0" applyFont="0" applyFill="0" applyBorder="0" applyAlignment="0" applyProtection="0"/>
    <xf numFmtId="43" fontId="17" fillId="0" borderId="0" applyFont="0" applyFill="0" applyBorder="0" applyAlignment="0" applyProtection="0"/>
    <xf numFmtId="43" fontId="14" fillId="0" borderId="0" applyFont="0" applyFill="0" applyBorder="0" applyAlignment="0" applyProtection="0"/>
    <xf numFmtId="43" fontId="17"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3"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43" fontId="17" fillId="0" borderId="0" applyFont="0" applyFill="0" applyBorder="0" applyAlignment="0" applyProtection="0"/>
    <xf numFmtId="43" fontId="14" fillId="0" borderId="0" applyFont="0" applyFill="0" applyBorder="0" applyAlignment="0" applyProtection="0"/>
    <xf numFmtId="43" fontId="17" fillId="0" borderId="0" applyFont="0" applyFill="0" applyBorder="0" applyAlignment="0" applyProtection="0"/>
    <xf numFmtId="165" fontId="17" fillId="0" borderId="0" applyFont="0" applyFill="0" applyBorder="0" applyAlignment="0" applyProtection="0"/>
    <xf numFmtId="43" fontId="17" fillId="0" borderId="0" applyFont="0" applyFill="0" applyBorder="0" applyAlignment="0" applyProtection="0"/>
    <xf numFmtId="43" fontId="26" fillId="0" borderId="0" applyFont="0" applyFill="0" applyBorder="0" applyAlignment="0" applyProtection="0"/>
    <xf numFmtId="43" fontId="17"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23" fillId="0" borderId="0" applyFont="0" applyFill="0" applyBorder="0" applyAlignment="0" applyProtection="0"/>
    <xf numFmtId="165" fontId="17" fillId="0" borderId="0" applyFont="0" applyFill="0" applyBorder="0" applyAlignment="0" applyProtection="0"/>
    <xf numFmtId="43" fontId="17" fillId="0" borderId="0" applyFont="0" applyFill="0" applyBorder="0" applyAlignment="0" applyProtection="0"/>
    <xf numFmtId="43" fontId="22" fillId="0" borderId="0" applyFont="0" applyFill="0" applyBorder="0" applyAlignment="0" applyProtection="0"/>
    <xf numFmtId="43" fontId="17" fillId="0" borderId="0" applyFont="0" applyFill="0" applyBorder="0" applyAlignment="0" applyProtection="0"/>
    <xf numFmtId="43" fontId="14" fillId="0" borderId="0" applyFont="0" applyFill="0" applyBorder="0" applyAlignment="0" applyProtection="0"/>
    <xf numFmtId="43" fontId="2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23" fillId="0" borderId="0" applyFont="0" applyFill="0" applyBorder="0" applyAlignment="0" applyProtection="0"/>
    <xf numFmtId="165" fontId="17" fillId="0" borderId="0" applyFont="0" applyFill="0" applyBorder="0" applyAlignment="0" applyProtection="0"/>
    <xf numFmtId="43" fontId="17" fillId="0" borderId="0" applyFont="0" applyFill="0" applyBorder="0" applyAlignment="0" applyProtection="0"/>
    <xf numFmtId="43" fontId="14" fillId="0" borderId="0" applyFont="0" applyFill="0" applyBorder="0" applyAlignment="0" applyProtection="0"/>
    <xf numFmtId="43" fontId="17"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5"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2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23"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5"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43" fontId="23"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23" fillId="0" borderId="0" applyFont="0" applyFill="0" applyBorder="0" applyAlignment="0" applyProtection="0"/>
    <xf numFmtId="0" fontId="27" fillId="0" borderId="0"/>
    <xf numFmtId="0" fontId="27" fillId="0" borderId="0"/>
    <xf numFmtId="171" fontId="23" fillId="0" borderId="0" applyFont="0" applyFill="0" applyBorder="0" applyAlignment="0" applyProtection="0"/>
    <xf numFmtId="172" fontId="17" fillId="0" borderId="0" applyFont="0" applyFill="0" applyBorder="0" applyAlignment="0" applyProtection="0"/>
    <xf numFmtId="172" fontId="17"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172" fontId="17" fillId="0" borderId="0" applyFont="0" applyFill="0" applyBorder="0" applyAlignment="0" applyProtection="0"/>
    <xf numFmtId="172" fontId="17"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174" fontId="28" fillId="0" borderId="0">
      <alignment horizontal="center"/>
    </xf>
    <xf numFmtId="175" fontId="17" fillId="0" borderId="0" applyFont="0" applyFill="0" applyBorder="0" applyAlignment="0" applyProtection="0"/>
    <xf numFmtId="176" fontId="17" fillId="0" borderId="0" applyFont="0" applyFill="0" applyBorder="0" applyAlignment="0" applyProtection="0"/>
    <xf numFmtId="177" fontId="17" fillId="0" borderId="0" applyFont="0" applyFill="0" applyBorder="0" applyAlignment="0" applyProtection="0"/>
    <xf numFmtId="0" fontId="29" fillId="0" borderId="0"/>
    <xf numFmtId="38" fontId="30" fillId="5" borderId="0" applyNumberFormat="0" applyBorder="0" applyAlignment="0" applyProtection="0"/>
    <xf numFmtId="0" fontId="31" fillId="0" borderId="7" applyNumberFormat="0" applyAlignment="0" applyProtection="0">
      <alignment horizontal="left" vertical="center"/>
    </xf>
    <xf numFmtId="0" fontId="31" fillId="0" borderId="7" applyNumberFormat="0" applyAlignment="0" applyProtection="0">
      <alignment horizontal="left" vertical="center"/>
    </xf>
    <xf numFmtId="0" fontId="31" fillId="0" borderId="7" applyNumberFormat="0" applyAlignment="0" applyProtection="0">
      <alignment horizontal="left" vertical="center"/>
    </xf>
    <xf numFmtId="0" fontId="31" fillId="0" borderId="8">
      <alignment horizontal="left" vertical="center"/>
    </xf>
    <xf numFmtId="0" fontId="31" fillId="0" borderId="8">
      <alignment horizontal="left" vertical="center"/>
    </xf>
    <xf numFmtId="0" fontId="31" fillId="0" borderId="8">
      <alignment horizontal="left" vertical="center"/>
    </xf>
    <xf numFmtId="0" fontId="28" fillId="0" borderId="0">
      <alignment horizontal="center"/>
    </xf>
    <xf numFmtId="0" fontId="32"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10" fontId="30" fillId="6" borderId="1" applyNumberFormat="0" applyBorder="0" applyAlignment="0" applyProtection="0"/>
    <xf numFmtId="10" fontId="30" fillId="6" borderId="1" applyNumberFormat="0" applyBorder="0" applyAlignment="0" applyProtection="0"/>
    <xf numFmtId="0" fontId="35" fillId="0" borderId="0"/>
    <xf numFmtId="37" fontId="36" fillId="0" borderId="0"/>
    <xf numFmtId="178" fontId="37" fillId="0" borderId="0"/>
    <xf numFmtId="0" fontId="27" fillId="0" borderId="0"/>
    <xf numFmtId="0" fontId="27" fillId="0" borderId="0"/>
    <xf numFmtId="0" fontId="17" fillId="0" borderId="0"/>
    <xf numFmtId="0" fontId="17" fillId="0" borderId="0"/>
    <xf numFmtId="0" fontId="1" fillId="0" borderId="0"/>
    <xf numFmtId="0" fontId="1" fillId="0" borderId="0"/>
    <xf numFmtId="0" fontId="1" fillId="0" borderId="0"/>
    <xf numFmtId="0" fontId="17" fillId="0" borderId="0"/>
    <xf numFmtId="0" fontId="17" fillId="0" borderId="0"/>
    <xf numFmtId="0" fontId="14" fillId="0" borderId="0"/>
    <xf numFmtId="0" fontId="14" fillId="0" borderId="0"/>
    <xf numFmtId="0" fontId="12"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2" fillId="0" borderId="0" applyNumberFormat="0" applyFill="0" applyBorder="0" applyAlignment="0" applyProtection="0"/>
    <xf numFmtId="0" fontId="14" fillId="0" borderId="0"/>
    <xf numFmtId="0" fontId="14" fillId="0" borderId="0"/>
    <xf numFmtId="0" fontId="38" fillId="0" borderId="0"/>
    <xf numFmtId="0" fontId="14" fillId="0" borderId="0"/>
    <xf numFmtId="0" fontId="14"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 fillId="0" borderId="0"/>
    <xf numFmtId="0" fontId="14" fillId="0" borderId="0"/>
    <xf numFmtId="0" fontId="14" fillId="0" borderId="0"/>
    <xf numFmtId="0" fontId="1" fillId="0" borderId="0"/>
    <xf numFmtId="0" fontId="14" fillId="0" borderId="0"/>
    <xf numFmtId="0" fontId="14" fillId="0" borderId="0"/>
    <xf numFmtId="0" fontId="14" fillId="0" borderId="0"/>
    <xf numFmtId="0" fontId="14" fillId="0" borderId="0"/>
    <xf numFmtId="0" fontId="1" fillId="0" borderId="0"/>
    <xf numFmtId="0" fontId="14" fillId="0" borderId="0"/>
    <xf numFmtId="0" fontId="1" fillId="0" borderId="0"/>
    <xf numFmtId="0" fontId="14" fillId="0" borderId="0"/>
    <xf numFmtId="0" fontId="1" fillId="0" borderId="0"/>
    <xf numFmtId="0" fontId="17" fillId="0" borderId="0"/>
    <xf numFmtId="0" fontId="12" fillId="0" borderId="0" applyNumberFormat="0" applyFill="0" applyBorder="0" applyAlignment="0" applyProtection="0"/>
    <xf numFmtId="0" fontId="14" fillId="0" borderId="0"/>
    <xf numFmtId="0" fontId="14" fillId="0" borderId="0"/>
    <xf numFmtId="0" fontId="14"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4" fillId="0" borderId="0"/>
    <xf numFmtId="0" fontId="14" fillId="0" borderId="0"/>
    <xf numFmtId="0" fontId="14" fillId="0" borderId="0"/>
    <xf numFmtId="0" fontId="12" fillId="0" borderId="0" applyNumberFormat="0" applyFill="0" applyBorder="0" applyAlignment="0" applyProtection="0"/>
    <xf numFmtId="0" fontId="14" fillId="0" borderId="0"/>
    <xf numFmtId="0" fontId="1" fillId="0" borderId="0"/>
    <xf numFmtId="0" fontId="14" fillId="0" borderId="0"/>
    <xf numFmtId="0" fontId="1"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2"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2" fillId="0" borderId="0" applyNumberFormat="0" applyFill="0" applyBorder="0" applyAlignment="0" applyProtection="0"/>
    <xf numFmtId="0" fontId="17" fillId="0" borderId="0"/>
    <xf numFmtId="0" fontId="17" fillId="0" borderId="0"/>
    <xf numFmtId="169" fontId="17" fillId="0" borderId="0"/>
    <xf numFmtId="169" fontId="14" fillId="0" borderId="0"/>
    <xf numFmtId="169" fontId="14" fillId="0" borderId="0"/>
    <xf numFmtId="169" fontId="14" fillId="0" borderId="0"/>
    <xf numFmtId="179" fontId="14" fillId="0" borderId="0"/>
    <xf numFmtId="0" fontId="13" fillId="0" borderId="0"/>
    <xf numFmtId="0" fontId="17" fillId="0" borderId="0"/>
    <xf numFmtId="0" fontId="17" fillId="0" borderId="0"/>
    <xf numFmtId="0" fontId="12" fillId="0" borderId="0"/>
    <xf numFmtId="0" fontId="17" fillId="0" borderId="0"/>
    <xf numFmtId="0" fontId="17" fillId="0" borderId="0"/>
    <xf numFmtId="0" fontId="14" fillId="0" borderId="0"/>
    <xf numFmtId="0" fontId="17" fillId="0" borderId="0"/>
    <xf numFmtId="0" fontId="17" fillId="0" borderId="0"/>
    <xf numFmtId="0" fontId="39"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7" fillId="0" borderId="0"/>
    <xf numFmtId="0" fontId="17" fillId="0" borderId="0"/>
    <xf numFmtId="0" fontId="1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7" fillId="0" borderId="0"/>
    <xf numFmtId="0" fontId="17" fillId="0" borderId="0"/>
    <xf numFmtId="0" fontId="17" fillId="0" borderId="0"/>
    <xf numFmtId="0" fontId="17" fillId="0" borderId="0"/>
    <xf numFmtId="0" fontId="40" fillId="0" borderId="0"/>
    <xf numFmtId="0" fontId="39" fillId="0" borderId="0"/>
    <xf numFmtId="0" fontId="13" fillId="0" borderId="0"/>
    <xf numFmtId="0" fontId="3" fillId="0" borderId="0"/>
    <xf numFmtId="0" fontId="39" fillId="0" borderId="0"/>
    <xf numFmtId="0" fontId="12" fillId="0" borderId="0"/>
    <xf numFmtId="0" fontId="1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2" fillId="0" borderId="0"/>
    <xf numFmtId="0" fontId="14" fillId="0" borderId="0"/>
    <xf numFmtId="0" fontId="14" fillId="0" borderId="0"/>
    <xf numFmtId="0" fontId="14" fillId="0" borderId="0"/>
    <xf numFmtId="0" fontId="14" fillId="0" borderId="0"/>
    <xf numFmtId="0" fontId="14" fillId="0" borderId="0"/>
    <xf numFmtId="0" fontId="14" fillId="0" borderId="0"/>
    <xf numFmtId="0" fontId="2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7" fillId="0" borderId="0"/>
    <xf numFmtId="0" fontId="17" fillId="0" borderId="0"/>
    <xf numFmtId="0" fontId="17" fillId="0" borderId="0"/>
    <xf numFmtId="0" fontId="14" fillId="0" borderId="0"/>
    <xf numFmtId="169" fontId="14"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7" fillId="0" borderId="0"/>
    <xf numFmtId="0" fontId="17" fillId="0" borderId="0"/>
    <xf numFmtId="0" fontId="24" fillId="0" borderId="0"/>
    <xf numFmtId="0" fontId="12" fillId="0" borderId="0" applyNumberFormat="0" applyFill="0" applyBorder="0" applyAlignment="0" applyProtection="0"/>
    <xf numFmtId="0" fontId="2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7" fillId="0" borderId="0"/>
    <xf numFmtId="0" fontId="17" fillId="0" borderId="0"/>
    <xf numFmtId="0" fontId="14" fillId="0" borderId="0"/>
    <xf numFmtId="0" fontId="40"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2"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2" fillId="0" borderId="0" applyNumberFormat="0" applyFill="0" applyBorder="0" applyAlignment="0" applyProtection="0"/>
    <xf numFmtId="0" fontId="41" fillId="0" borderId="9">
      <alignment horizontal="left" wrapText="1" indent="1"/>
    </xf>
    <xf numFmtId="10"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7" fillId="0" borderId="10" applyFont="0" applyFill="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10" applyFont="0" applyFill="0" applyAlignment="0" applyProtection="0"/>
    <xf numFmtId="9" fontId="17" fillId="0" borderId="10" applyFont="0" applyFill="0" applyAlignment="0" applyProtection="0"/>
    <xf numFmtId="9" fontId="14" fillId="0" borderId="0" applyFont="0" applyFill="0" applyBorder="0" applyAlignment="0" applyProtection="0"/>
    <xf numFmtId="9" fontId="17" fillId="0" borderId="10" applyFont="0" applyFill="0" applyAlignment="0" applyProtection="0"/>
    <xf numFmtId="9" fontId="17" fillId="0" borderId="0" applyFont="0" applyFill="0" applyBorder="0" applyAlignment="0" applyProtection="0"/>
    <xf numFmtId="9" fontId="14" fillId="0" borderId="0" applyFont="0" applyFill="0" applyBorder="0" applyAlignment="0" applyProtection="0"/>
    <xf numFmtId="9" fontId="3" fillId="0" borderId="0" applyFont="0" applyFill="0" applyBorder="0" applyAlignment="0" applyProtection="0"/>
    <xf numFmtId="9" fontId="23"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10" applyFont="0" applyFill="0" applyAlignment="0" applyProtection="0"/>
    <xf numFmtId="9" fontId="14" fillId="0" borderId="0" applyFont="0" applyFill="0" applyBorder="0" applyAlignment="0" applyProtection="0"/>
    <xf numFmtId="9" fontId="17" fillId="0" borderId="0" applyFont="0" applyFill="0" applyBorder="0" applyAlignment="0" applyProtection="0"/>
    <xf numFmtId="9" fontId="17" fillId="0" borderId="10" applyFont="0" applyFill="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4" fillId="0" borderId="0" applyFont="0" applyFill="0" applyBorder="0" applyAlignment="0" applyProtection="0"/>
    <xf numFmtId="9" fontId="22" fillId="0" borderId="0" applyFont="0" applyFill="0" applyBorder="0" applyAlignment="0" applyProtection="0"/>
    <xf numFmtId="9" fontId="17"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2"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3"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3"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3"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7" fillId="0" borderId="0"/>
    <xf numFmtId="0" fontId="42" fillId="0" borderId="1">
      <alignment horizontal="center"/>
    </xf>
    <xf numFmtId="0" fontId="43" fillId="0" borderId="0">
      <alignment vertical="top"/>
    </xf>
    <xf numFmtId="0" fontId="42" fillId="0" borderId="1">
      <alignment horizontal="center"/>
    </xf>
    <xf numFmtId="0" fontId="42" fillId="0" borderId="1">
      <alignment horizontal="center"/>
    </xf>
    <xf numFmtId="0" fontId="42" fillId="0" borderId="1">
      <alignment horizontal="center"/>
    </xf>
    <xf numFmtId="0" fontId="42" fillId="0" borderId="0">
      <alignment horizontal="center" vertical="center"/>
    </xf>
    <xf numFmtId="0" fontId="44" fillId="7" borderId="0" applyNumberFormat="0" applyFill="0">
      <alignment horizontal="left" vertical="center"/>
    </xf>
    <xf numFmtId="0" fontId="45" fillId="0" borderId="11">
      <alignment vertical="center" wrapText="1"/>
    </xf>
    <xf numFmtId="164" fontId="17" fillId="0" borderId="0" applyFont="0" applyFill="0" applyBorder="0" applyAlignment="0" applyProtection="0"/>
    <xf numFmtId="0" fontId="46" fillId="0" borderId="12">
      <alignment horizontal="center"/>
    </xf>
    <xf numFmtId="180" fontId="17" fillId="0" borderId="0" applyFont="0" applyFill="0" applyBorder="0" applyAlignment="0" applyProtection="0"/>
    <xf numFmtId="181" fontId="17" fillId="0" borderId="0" applyFont="0" applyFill="0" applyBorder="0" applyAlignment="0" applyProtection="0"/>
    <xf numFmtId="164" fontId="17" fillId="0" borderId="0" applyFont="0" applyFill="0" applyBorder="0" applyAlignment="0" applyProtection="0"/>
    <xf numFmtId="165" fontId="17" fillId="0" borderId="0" applyFont="0" applyFill="0" applyBorder="0" applyAlignment="0" applyProtection="0"/>
    <xf numFmtId="182" fontId="47" fillId="0" borderId="0" applyFont="0" applyFill="0" applyBorder="0" applyAlignment="0" applyProtection="0"/>
    <xf numFmtId="183" fontId="47" fillId="0" borderId="0" applyFont="0" applyFill="0" applyBorder="0" applyAlignment="0" applyProtection="0"/>
    <xf numFmtId="0" fontId="48" fillId="0" borderId="0"/>
    <xf numFmtId="0" fontId="10" fillId="0" borderId="0" applyFill="0" applyBorder="0">
      <alignment vertical="center"/>
    </xf>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5" applyFont="0" applyFill="0" applyAlignment="0">
      <protection locked="0"/>
    </xf>
    <xf numFmtId="170" fontId="10" fillId="0" borderId="6" applyFill="0" applyAlignment="0">
      <protection locked="0"/>
    </xf>
    <xf numFmtId="41" fontId="10" fillId="0" borderId="0" applyFont="0" applyFill="0" applyBorder="0" applyAlignment="0" applyProtection="0"/>
    <xf numFmtId="39" fontId="10" fillId="0" borderId="5" applyFont="0" applyFill="0" applyAlignment="0">
      <protection locked="0"/>
    </xf>
    <xf numFmtId="41" fontId="10" fillId="0" borderId="0" applyFont="0" applyFill="0" applyBorder="0" applyAlignment="0" applyProtection="0"/>
    <xf numFmtId="39" fontId="10" fillId="0" borderId="5" applyFont="0" applyFill="0" applyAlignment="0">
      <protection locked="0"/>
    </xf>
    <xf numFmtId="41" fontId="10" fillId="0" borderId="0" applyFont="0" applyFill="0" applyBorder="0" applyAlignment="0" applyProtection="0"/>
    <xf numFmtId="41" fontId="10" fillId="0" borderId="0" applyFont="0" applyFill="0" applyBorder="0" applyAlignment="0" applyProtection="0"/>
    <xf numFmtId="41" fontId="10" fillId="0" borderId="5" applyFont="0" applyFill="0" applyAlignment="0">
      <protection locked="0"/>
    </xf>
    <xf numFmtId="41"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2" fontId="10" fillId="0" borderId="0" applyFont="0" applyFill="0" applyBorder="0" applyAlignment="0" applyProtection="0"/>
    <xf numFmtId="172"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2" fontId="10" fillId="0" borderId="0" applyFont="0" applyFill="0" applyBorder="0" applyAlignment="0" applyProtection="0"/>
    <xf numFmtId="172"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7"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9"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0"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10" applyFont="0" applyFill="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10" applyFont="0" applyFill="0" applyAlignment="0" applyProtection="0"/>
    <xf numFmtId="9" fontId="10" fillId="0" borderId="10" applyFont="0" applyFill="0" applyAlignment="0" applyProtection="0"/>
    <xf numFmtId="9" fontId="10" fillId="0" borderId="10" applyFont="0" applyFill="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10" applyFont="0" applyFill="0" applyAlignment="0" applyProtection="0"/>
    <xf numFmtId="9" fontId="10" fillId="0" borderId="0" applyFont="0" applyFill="0" applyBorder="0" applyAlignment="0" applyProtection="0"/>
    <xf numFmtId="9" fontId="10" fillId="0" borderId="10" applyFont="0" applyFill="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64" fontId="10" fillId="0" borderId="0" applyFont="0" applyFill="0" applyBorder="0" applyAlignment="0" applyProtection="0"/>
  </cellStyleXfs>
  <cellXfs count="200">
    <xf numFmtId="0" fontId="0" fillId="0" borderId="0" xfId="0"/>
    <xf numFmtId="0" fontId="3" fillId="0" borderId="0" xfId="0" applyFont="1" applyAlignment="1">
      <alignment vertical="center"/>
    </xf>
    <xf numFmtId="0" fontId="2" fillId="0" borderId="0" xfId="0" applyFont="1"/>
    <xf numFmtId="0" fontId="5" fillId="0" borderId="0" xfId="0" applyFont="1"/>
    <xf numFmtId="0" fontId="6" fillId="0" borderId="0" xfId="0" applyFont="1"/>
    <xf numFmtId="0" fontId="7" fillId="0" borderId="0" xfId="0" applyFont="1"/>
    <xf numFmtId="0" fontId="4" fillId="0" borderId="0" xfId="3"/>
    <xf numFmtId="0" fontId="9" fillId="4" borderId="0" xfId="4" applyNumberFormat="1" applyFont="1" applyFill="1" applyBorder="1" applyAlignment="1">
      <alignment horizontal="center" vertical="top" wrapText="1" readingOrder="1"/>
    </xf>
    <xf numFmtId="0" fontId="9" fillId="0" borderId="0" xfId="4" applyNumberFormat="1" applyFont="1" applyFill="1" applyBorder="1" applyAlignment="1">
      <alignment horizontal="center" vertical="top" wrapText="1" readingOrder="1"/>
    </xf>
    <xf numFmtId="0" fontId="11" fillId="0" borderId="0" xfId="5" applyFont="1" applyAlignment="1">
      <alignment vertical="top" wrapText="1"/>
    </xf>
    <xf numFmtId="0" fontId="0" fillId="0" borderId="0" xfId="0" applyFill="1"/>
    <xf numFmtId="0" fontId="49" fillId="0" borderId="0" xfId="0" applyFont="1"/>
    <xf numFmtId="0" fontId="50" fillId="0" borderId="0" xfId="0" applyFont="1"/>
    <xf numFmtId="0" fontId="51" fillId="0" borderId="0" xfId="0" applyFont="1"/>
    <xf numFmtId="0" fontId="52" fillId="0" borderId="0" xfId="5" applyFont="1" applyAlignment="1">
      <alignment vertical="top" wrapText="1"/>
    </xf>
    <xf numFmtId="0" fontId="53" fillId="0" borderId="0" xfId="0" applyFont="1" applyAlignment="1">
      <alignment horizontal="left"/>
    </xf>
    <xf numFmtId="0" fontId="53" fillId="0" borderId="0" xfId="0" applyFont="1"/>
    <xf numFmtId="0" fontId="54" fillId="4" borderId="0" xfId="4" applyNumberFormat="1" applyFont="1" applyFill="1" applyBorder="1" applyAlignment="1">
      <alignment horizontal="center" vertical="top" wrapText="1" readingOrder="1"/>
    </xf>
    <xf numFmtId="0" fontId="56" fillId="0" borderId="0" xfId="3" applyFont="1"/>
    <xf numFmtId="0" fontId="50" fillId="0" borderId="0" xfId="0" applyFont="1" applyAlignment="1">
      <alignment horizontal="center"/>
    </xf>
    <xf numFmtId="0" fontId="58" fillId="0" borderId="0" xfId="0" applyFont="1" applyAlignment="1">
      <alignment horizontal="center" vertical="center"/>
    </xf>
    <xf numFmtId="0" fontId="57" fillId="0" borderId="0" xfId="0" applyFont="1"/>
    <xf numFmtId="0" fontId="4" fillId="0" borderId="0" xfId="3" applyAlignment="1">
      <alignment horizontal="right"/>
    </xf>
    <xf numFmtId="41" fontId="0" fillId="0" borderId="0" xfId="1" applyFont="1"/>
    <xf numFmtId="41" fontId="0" fillId="0" borderId="0" xfId="0" applyNumberFormat="1"/>
    <xf numFmtId="9" fontId="0" fillId="0" borderId="0" xfId="2" applyFont="1"/>
    <xf numFmtId="166" fontId="0" fillId="0" borderId="0" xfId="0" applyNumberFormat="1"/>
    <xf numFmtId="0" fontId="63" fillId="0" borderId="14" xfId="0" applyFont="1" applyBorder="1" applyAlignment="1">
      <alignment vertical="center" wrapText="1"/>
    </xf>
    <xf numFmtId="0" fontId="63" fillId="0" borderId="15" xfId="0" applyFont="1" applyBorder="1" applyAlignment="1">
      <alignment horizontal="center" vertical="center"/>
    </xf>
    <xf numFmtId="0" fontId="64" fillId="0" borderId="15" xfId="0" applyFont="1" applyBorder="1" applyAlignment="1">
      <alignment vertical="center" wrapText="1"/>
    </xf>
    <xf numFmtId="0" fontId="65" fillId="0" borderId="9" xfId="0" applyFont="1" applyBorder="1" applyAlignment="1">
      <alignment horizontal="center" vertical="center" wrapText="1"/>
    </xf>
    <xf numFmtId="0" fontId="66" fillId="0" borderId="13" xfId="0" applyFont="1" applyBorder="1" applyAlignment="1">
      <alignment horizontal="center" vertical="center" wrapText="1"/>
    </xf>
    <xf numFmtId="17" fontId="61" fillId="8" borderId="12" xfId="0" applyNumberFormat="1" applyFont="1" applyFill="1" applyBorder="1" applyAlignment="1">
      <alignment horizontal="center" vertical="center"/>
    </xf>
    <xf numFmtId="0" fontId="62" fillId="8" borderId="17" xfId="0" applyFont="1" applyFill="1" applyBorder="1" applyAlignment="1">
      <alignment vertical="center" wrapText="1"/>
    </xf>
    <xf numFmtId="0" fontId="61" fillId="8" borderId="13" xfId="0" applyFont="1" applyFill="1" applyBorder="1" applyAlignment="1">
      <alignment horizontal="center" vertical="center"/>
    </xf>
    <xf numFmtId="17" fontId="70" fillId="8" borderId="13" xfId="0" applyNumberFormat="1" applyFont="1" applyFill="1" applyBorder="1" applyAlignment="1">
      <alignment horizontal="center" vertical="center"/>
    </xf>
    <xf numFmtId="0" fontId="62" fillId="8" borderId="13" xfId="0" applyFont="1" applyFill="1" applyBorder="1" applyAlignment="1">
      <alignment vertical="center" wrapText="1"/>
    </xf>
    <xf numFmtId="0" fontId="63" fillId="0" borderId="14" xfId="0" applyFont="1" applyBorder="1" applyAlignment="1">
      <alignment horizontal="center" vertical="center" wrapText="1"/>
    </xf>
    <xf numFmtId="0" fontId="63" fillId="0" borderId="15" xfId="0" applyFont="1" applyBorder="1" applyAlignment="1">
      <alignment vertical="center"/>
    </xf>
    <xf numFmtId="0" fontId="63" fillId="0" borderId="15" xfId="0" applyFont="1" applyBorder="1" applyAlignment="1">
      <alignment horizontal="center" vertical="center" wrapText="1"/>
    </xf>
    <xf numFmtId="0" fontId="63" fillId="0" borderId="14" xfId="0" applyFont="1" applyBorder="1" applyAlignment="1">
      <alignment horizontal="center" vertical="center"/>
    </xf>
    <xf numFmtId="0" fontId="63" fillId="0" borderId="9" xfId="0" applyFont="1" applyBorder="1" applyAlignment="1">
      <alignment horizontal="center" vertical="center"/>
    </xf>
    <xf numFmtId="0" fontId="63" fillId="0" borderId="13" xfId="0" applyFont="1" applyBorder="1" applyAlignment="1">
      <alignment vertical="center"/>
    </xf>
    <xf numFmtId="0" fontId="63" fillId="0" borderId="13" xfId="0" applyFont="1" applyBorder="1" applyAlignment="1">
      <alignment horizontal="center" vertical="center"/>
    </xf>
    <xf numFmtId="0" fontId="63" fillId="0" borderId="13" xfId="0" applyFont="1" applyBorder="1" applyAlignment="1">
      <alignment horizontal="center" vertical="center" wrapText="1"/>
    </xf>
    <xf numFmtId="0" fontId="64" fillId="0" borderId="13" xfId="0" applyFont="1" applyBorder="1" applyAlignment="1">
      <alignment vertical="center" wrapText="1"/>
    </xf>
    <xf numFmtId="0" fontId="61" fillId="8" borderId="12" xfId="0" applyFont="1" applyFill="1" applyBorder="1" applyAlignment="1">
      <alignment horizontal="center" vertical="center"/>
    </xf>
    <xf numFmtId="0" fontId="61" fillId="8" borderId="14" xfId="0" applyFont="1" applyFill="1" applyBorder="1" applyAlignment="1">
      <alignment vertical="center" wrapText="1"/>
    </xf>
    <xf numFmtId="0" fontId="67" fillId="8" borderId="15" xfId="0" applyFont="1" applyFill="1" applyBorder="1" applyAlignment="1">
      <alignment vertical="center" wrapText="1"/>
    </xf>
    <xf numFmtId="0" fontId="63" fillId="0" borderId="14" xfId="0" applyFont="1" applyBorder="1" applyAlignment="1">
      <alignment vertical="center"/>
    </xf>
    <xf numFmtId="3" fontId="63" fillId="0" borderId="15" xfId="0" applyNumberFormat="1" applyFont="1" applyBorder="1" applyAlignment="1">
      <alignment horizontal="right" vertical="center"/>
    </xf>
    <xf numFmtId="3" fontId="63" fillId="0" borderId="15" xfId="0" applyNumberFormat="1" applyFont="1" applyBorder="1" applyAlignment="1">
      <alignment vertical="center"/>
    </xf>
    <xf numFmtId="0" fontId="64" fillId="0" borderId="15" xfId="0" applyFont="1" applyBorder="1" applyAlignment="1">
      <alignment vertical="center"/>
    </xf>
    <xf numFmtId="0" fontId="65" fillId="0" borderId="9" xfId="0" applyFont="1" applyBorder="1" applyAlignment="1">
      <alignment horizontal="center" vertical="center"/>
    </xf>
    <xf numFmtId="0" fontId="66" fillId="0" borderId="13" xfId="0" applyFont="1" applyBorder="1" applyAlignment="1">
      <alignment horizontal="center" vertical="center"/>
    </xf>
    <xf numFmtId="0" fontId="61" fillId="8" borderId="9" xfId="0" applyFont="1" applyFill="1" applyBorder="1" applyAlignment="1">
      <alignment horizontal="center" vertical="center"/>
    </xf>
    <xf numFmtId="0" fontId="61" fillId="8" borderId="13" xfId="0" applyFont="1" applyFill="1" applyBorder="1" applyAlignment="1">
      <alignment vertical="center"/>
    </xf>
    <xf numFmtId="0" fontId="62" fillId="8" borderId="13" xfId="0" applyFont="1" applyFill="1" applyBorder="1" applyAlignment="1">
      <alignment vertical="center"/>
    </xf>
    <xf numFmtId="0" fontId="63" fillId="0" borderId="15" xfId="0" applyFont="1" applyBorder="1" applyAlignment="1">
      <alignment horizontal="right" vertical="center"/>
    </xf>
    <xf numFmtId="0" fontId="63" fillId="0" borderId="13" xfId="0" applyFont="1" applyBorder="1" applyAlignment="1">
      <alignment horizontal="right" vertical="center"/>
    </xf>
    <xf numFmtId="0" fontId="64" fillId="0" borderId="13" xfId="0" applyFont="1" applyBorder="1" applyAlignment="1">
      <alignment vertical="center"/>
    </xf>
    <xf numFmtId="0" fontId="62" fillId="8" borderId="15" xfId="0" applyFont="1" applyFill="1" applyBorder="1" applyAlignment="1">
      <alignment vertical="center" wrapText="1"/>
    </xf>
    <xf numFmtId="0" fontId="62" fillId="8" borderId="12" xfId="0" applyFont="1" applyFill="1" applyBorder="1" applyAlignment="1">
      <alignment vertical="center"/>
    </xf>
    <xf numFmtId="0" fontId="64" fillId="0" borderId="23" xfId="0" applyFont="1" applyBorder="1" applyAlignment="1">
      <alignment vertical="center"/>
    </xf>
    <xf numFmtId="0" fontId="64" fillId="0" borderId="14" xfId="0" applyFont="1" applyBorder="1" applyAlignment="1">
      <alignment vertical="center"/>
    </xf>
    <xf numFmtId="0" fontId="64" fillId="0" borderId="9" xfId="0" applyFont="1" applyBorder="1" applyAlignment="1">
      <alignment vertical="center"/>
    </xf>
    <xf numFmtId="0" fontId="63" fillId="0" borderId="23" xfId="0" applyFont="1" applyBorder="1" applyAlignment="1">
      <alignment horizontal="right" vertical="center"/>
    </xf>
    <xf numFmtId="3" fontId="63" fillId="0" borderId="14" xfId="0" applyNumberFormat="1" applyFont="1" applyBorder="1" applyAlignment="1">
      <alignment horizontal="right" vertical="center"/>
    </xf>
    <xf numFmtId="0" fontId="63" fillId="0" borderId="14" xfId="0" applyFont="1" applyBorder="1" applyAlignment="1">
      <alignment horizontal="right" vertical="center"/>
    </xf>
    <xf numFmtId="0" fontId="63" fillId="0" borderId="9" xfId="0" applyFont="1" applyBorder="1" applyAlignment="1">
      <alignment horizontal="right" vertical="center"/>
    </xf>
    <xf numFmtId="3" fontId="63" fillId="0" borderId="15" xfId="0" applyNumberFormat="1" applyFont="1" applyBorder="1" applyAlignment="1">
      <alignment horizontal="center" vertical="center"/>
    </xf>
    <xf numFmtId="0" fontId="61" fillId="8" borderId="15" xfId="0" applyFont="1" applyFill="1" applyBorder="1" applyAlignment="1">
      <alignment vertical="center" wrapText="1"/>
    </xf>
    <xf numFmtId="0" fontId="61" fillId="8" borderId="13" xfId="0" applyFont="1" applyFill="1" applyBorder="1" applyAlignment="1">
      <alignment vertical="center" wrapText="1"/>
    </xf>
    <xf numFmtId="0" fontId="65" fillId="0" borderId="21" xfId="0" applyFont="1" applyBorder="1" applyAlignment="1">
      <alignment vertical="center"/>
    </xf>
    <xf numFmtId="0" fontId="65" fillId="0" borderId="13" xfId="0" applyFont="1" applyBorder="1" applyAlignment="1">
      <alignment vertical="center"/>
    </xf>
    <xf numFmtId="0" fontId="0" fillId="0" borderId="0" xfId="0" applyAlignment="1">
      <alignment horizontal="left" indent="1"/>
    </xf>
    <xf numFmtId="167" fontId="0" fillId="0" borderId="0" xfId="1" applyNumberFormat="1" applyFont="1"/>
    <xf numFmtId="167" fontId="0" fillId="0" borderId="0" xfId="0" applyNumberFormat="1"/>
    <xf numFmtId="184" fontId="0" fillId="0" borderId="0" xfId="0" applyNumberFormat="1"/>
    <xf numFmtId="185" fontId="0" fillId="0" borderId="0" xfId="1" applyNumberFormat="1" applyFont="1"/>
    <xf numFmtId="186" fontId="0" fillId="0" borderId="0" xfId="1" applyNumberFormat="1" applyFont="1"/>
    <xf numFmtId="187" fontId="0" fillId="0" borderId="0" xfId="1" applyNumberFormat="1" applyFont="1"/>
    <xf numFmtId="187" fontId="0" fillId="0" borderId="0" xfId="0" applyNumberFormat="1"/>
    <xf numFmtId="188" fontId="0" fillId="0" borderId="0" xfId="1" applyNumberFormat="1" applyFont="1"/>
    <xf numFmtId="189" fontId="0" fillId="0" borderId="0" xfId="0" applyNumberFormat="1"/>
    <xf numFmtId="0" fontId="63" fillId="0" borderId="24" xfId="0" applyFont="1" applyBorder="1" applyAlignment="1">
      <alignment vertical="center"/>
    </xf>
    <xf numFmtId="0" fontId="65" fillId="0" borderId="24" xfId="0" applyFont="1" applyBorder="1" applyAlignment="1">
      <alignment vertical="center"/>
    </xf>
    <xf numFmtId="0" fontId="66" fillId="0" borderId="15" xfId="0" applyFont="1" applyBorder="1" applyAlignment="1">
      <alignment vertical="center"/>
    </xf>
    <xf numFmtId="0" fontId="66" fillId="0" borderId="13" xfId="0" applyFont="1" applyBorder="1" applyAlignment="1">
      <alignment vertical="center"/>
    </xf>
    <xf numFmtId="0" fontId="65" fillId="0" borderId="15" xfId="0" applyFont="1" applyBorder="1" applyAlignment="1">
      <alignment vertical="center"/>
    </xf>
    <xf numFmtId="0" fontId="63" fillId="0" borderId="18" xfId="0" applyFont="1" applyBorder="1" applyAlignment="1">
      <alignment vertical="center"/>
    </xf>
    <xf numFmtId="0" fontId="63" fillId="0" borderId="20" xfId="0" applyFont="1" applyBorder="1" applyAlignment="1">
      <alignment vertical="center"/>
    </xf>
    <xf numFmtId="0" fontId="63" fillId="0" borderId="15" xfId="0" applyFont="1" applyBorder="1" applyAlignment="1">
      <alignment horizontal="left" vertical="center"/>
    </xf>
    <xf numFmtId="0" fontId="63" fillId="0" borderId="14" xfId="0" applyFont="1" applyBorder="1" applyAlignment="1">
      <alignment horizontal="justify" vertical="center"/>
    </xf>
    <xf numFmtId="0" fontId="65" fillId="0" borderId="9" xfId="0" applyFont="1" applyBorder="1" applyAlignment="1">
      <alignment horizontal="justify" vertical="center"/>
    </xf>
    <xf numFmtId="0" fontId="61" fillId="8" borderId="25" xfId="0" applyFont="1" applyFill="1" applyBorder="1" applyAlignment="1">
      <alignment horizontal="justify" vertical="center" wrapText="1"/>
    </xf>
    <xf numFmtId="17" fontId="70" fillId="8" borderId="26" xfId="0" applyNumberFormat="1" applyFont="1" applyFill="1" applyBorder="1" applyAlignment="1">
      <alignment horizontal="center" vertical="center"/>
    </xf>
    <xf numFmtId="0" fontId="62" fillId="8" borderId="27" xfId="0" applyFont="1" applyFill="1" applyBorder="1" applyAlignment="1">
      <alignment vertical="center" wrapText="1"/>
    </xf>
    <xf numFmtId="9" fontId="65" fillId="0" borderId="15" xfId="0" applyNumberFormat="1" applyFont="1" applyBorder="1" applyAlignment="1">
      <alignment horizontal="center" vertical="center"/>
    </xf>
    <xf numFmtId="0" fontId="65" fillId="0" borderId="9" xfId="0" applyFont="1" applyBorder="1" applyAlignment="1">
      <alignment vertical="center"/>
    </xf>
    <xf numFmtId="9" fontId="65" fillId="0" borderId="13" xfId="0" applyNumberFormat="1" applyFont="1" applyBorder="1" applyAlignment="1">
      <alignment horizontal="center" vertical="center"/>
    </xf>
    <xf numFmtId="0" fontId="61" fillId="8" borderId="12" xfId="0" applyFont="1" applyFill="1" applyBorder="1" applyAlignment="1">
      <alignment horizontal="justify" vertical="center" wrapText="1"/>
    </xf>
    <xf numFmtId="17" fontId="61" fillId="8" borderId="17" xfId="0" applyNumberFormat="1" applyFont="1" applyFill="1" applyBorder="1" applyAlignment="1">
      <alignment horizontal="center" vertical="center"/>
    </xf>
    <xf numFmtId="0" fontId="61" fillId="8" borderId="12" xfId="0" applyFont="1" applyFill="1" applyBorder="1" applyAlignment="1">
      <alignment vertical="center" wrapText="1"/>
    </xf>
    <xf numFmtId="0" fontId="78" fillId="0" borderId="14" xfId="0" applyFont="1" applyBorder="1" applyAlignment="1">
      <alignment vertical="center"/>
    </xf>
    <xf numFmtId="3" fontId="78" fillId="0" borderId="15" xfId="0" applyNumberFormat="1" applyFont="1" applyBorder="1" applyAlignment="1">
      <alignment horizontal="center" vertical="center"/>
    </xf>
    <xf numFmtId="3" fontId="78" fillId="0" borderId="15" xfId="0" applyNumberFormat="1" applyFont="1" applyBorder="1" applyAlignment="1">
      <alignment horizontal="center" vertical="center" wrapText="1"/>
    </xf>
    <xf numFmtId="0" fontId="79" fillId="0" borderId="15" xfId="0" applyFont="1" applyBorder="1" applyAlignment="1">
      <alignment vertical="center"/>
    </xf>
    <xf numFmtId="0" fontId="80" fillId="0" borderId="9" xfId="0" applyFont="1" applyBorder="1" applyAlignment="1">
      <alignment vertical="center"/>
    </xf>
    <xf numFmtId="3" fontId="80" fillId="0" borderId="13" xfId="0" applyNumberFormat="1" applyFont="1" applyBorder="1" applyAlignment="1">
      <alignment horizontal="center" vertical="center"/>
    </xf>
    <xf numFmtId="3" fontId="80" fillId="0" borderId="13" xfId="0" applyNumberFormat="1" applyFont="1" applyBorder="1" applyAlignment="1">
      <alignment horizontal="center" vertical="center" wrapText="1"/>
    </xf>
    <xf numFmtId="0" fontId="81" fillId="0" borderId="13" xfId="0" applyFont="1" applyBorder="1" applyAlignment="1">
      <alignment vertical="center"/>
    </xf>
    <xf numFmtId="0" fontId="76" fillId="8" borderId="12" xfId="0" applyFont="1" applyFill="1" applyBorder="1" applyAlignment="1">
      <alignment vertical="center" wrapText="1"/>
    </xf>
    <xf numFmtId="0" fontId="76" fillId="8" borderId="17" xfId="0" applyFont="1" applyFill="1" applyBorder="1" applyAlignment="1">
      <alignment horizontal="center" vertical="center"/>
    </xf>
    <xf numFmtId="0" fontId="76" fillId="8" borderId="17" xfId="0" applyFont="1" applyFill="1" applyBorder="1" applyAlignment="1">
      <alignment horizontal="center" vertical="center" wrapText="1"/>
    </xf>
    <xf numFmtId="0" fontId="77" fillId="8" borderId="17" xfId="0" applyFont="1" applyFill="1" applyBorder="1" applyAlignment="1">
      <alignment vertical="center" wrapText="1"/>
    </xf>
    <xf numFmtId="41" fontId="63" fillId="0" borderId="15" xfId="1" applyFont="1" applyBorder="1" applyAlignment="1">
      <alignment vertical="center"/>
    </xf>
    <xf numFmtId="41" fontId="63" fillId="0" borderId="13" xfId="1" applyFont="1" applyBorder="1" applyAlignment="1">
      <alignment vertical="center"/>
    </xf>
    <xf numFmtId="41" fontId="63" fillId="0" borderId="23" xfId="1" applyFont="1" applyBorder="1" applyAlignment="1">
      <alignment horizontal="right" vertical="center"/>
    </xf>
    <xf numFmtId="41" fontId="63" fillId="0" borderId="9" xfId="1" applyFont="1" applyBorder="1" applyAlignment="1">
      <alignment horizontal="right" vertical="center"/>
    </xf>
    <xf numFmtId="41" fontId="63" fillId="0" borderId="15" xfId="1" applyFont="1" applyBorder="1" applyAlignment="1">
      <alignment horizontal="center" vertical="center"/>
    </xf>
    <xf numFmtId="41" fontId="63" fillId="0" borderId="15" xfId="1" applyFont="1" applyBorder="1" applyAlignment="1">
      <alignment horizontal="right" vertical="center"/>
    </xf>
    <xf numFmtId="41" fontId="63" fillId="0" borderId="13" xfId="1" applyFont="1" applyBorder="1" applyAlignment="1">
      <alignment horizontal="center" vertical="center"/>
    </xf>
    <xf numFmtId="41" fontId="65" fillId="0" borderId="13" xfId="1" applyFont="1" applyBorder="1" applyAlignment="1">
      <alignment horizontal="right" vertical="center"/>
    </xf>
    <xf numFmtId="41" fontId="65" fillId="0" borderId="13" xfId="1" applyFont="1" applyBorder="1" applyAlignment="1">
      <alignment horizontal="center" vertical="center"/>
    </xf>
    <xf numFmtId="41" fontId="65" fillId="0" borderId="15" xfId="1" applyFont="1" applyBorder="1" applyAlignment="1">
      <alignment horizontal="right" vertical="center"/>
    </xf>
    <xf numFmtId="41" fontId="73" fillId="0" borderId="15" xfId="1" applyFont="1" applyBorder="1" applyAlignment="1">
      <alignment horizontal="right" vertical="center"/>
    </xf>
    <xf numFmtId="41" fontId="65" fillId="0" borderId="13" xfId="1" applyFont="1" applyBorder="1" applyAlignment="1">
      <alignment vertical="center"/>
    </xf>
    <xf numFmtId="168" fontId="65" fillId="0" borderId="15" xfId="0" applyNumberFormat="1" applyFont="1" applyBorder="1" applyAlignment="1">
      <alignment horizontal="center" vertical="center"/>
    </xf>
    <xf numFmtId="168" fontId="65" fillId="0" borderId="13" xfId="0" applyNumberFormat="1" applyFont="1" applyBorder="1" applyAlignment="1">
      <alignment horizontal="center" vertical="center"/>
    </xf>
    <xf numFmtId="10" fontId="0" fillId="0" borderId="0" xfId="2" applyNumberFormat="1" applyFont="1"/>
    <xf numFmtId="0" fontId="61" fillId="8" borderId="12" xfId="0" applyFont="1" applyFill="1" applyBorder="1" applyAlignment="1">
      <alignment horizontal="left" vertical="center" wrapText="1"/>
    </xf>
    <xf numFmtId="41" fontId="63" fillId="0" borderId="15" xfId="1" applyFont="1" applyFill="1" applyBorder="1" applyAlignment="1">
      <alignment horizontal="right" vertical="center"/>
    </xf>
    <xf numFmtId="168" fontId="65" fillId="0" borderId="15" xfId="2" applyNumberFormat="1" applyFont="1" applyBorder="1" applyAlignment="1">
      <alignment horizontal="center" vertical="center"/>
    </xf>
    <xf numFmtId="168" fontId="65" fillId="0" borderId="15" xfId="2" applyNumberFormat="1" applyFont="1" applyBorder="1" applyAlignment="1">
      <alignment horizontal="right" vertical="center"/>
    </xf>
    <xf numFmtId="168" fontId="65" fillId="0" borderId="13" xfId="2" applyNumberFormat="1" applyFont="1" applyBorder="1" applyAlignment="1">
      <alignment horizontal="center" vertical="center"/>
    </xf>
    <xf numFmtId="168" fontId="65" fillId="0" borderId="13" xfId="2" applyNumberFormat="1" applyFont="1" applyBorder="1" applyAlignment="1">
      <alignment horizontal="right" vertical="center"/>
    </xf>
    <xf numFmtId="0" fontId="65" fillId="0" borderId="13" xfId="0" applyFont="1" applyBorder="1" applyAlignment="1">
      <alignment horizontal="center" vertical="center"/>
    </xf>
    <xf numFmtId="41" fontId="0" fillId="0" borderId="0" xfId="1" applyNumberFormat="1" applyFont="1"/>
    <xf numFmtId="41" fontId="71" fillId="0" borderId="15" xfId="1" applyFont="1" applyBorder="1" applyAlignment="1">
      <alignment horizontal="right" vertical="center"/>
    </xf>
    <xf numFmtId="0" fontId="65" fillId="0" borderId="13" xfId="0" applyFont="1" applyBorder="1" applyAlignment="1">
      <alignment horizontal="center" vertical="center"/>
    </xf>
    <xf numFmtId="17" fontId="61" fillId="8" borderId="23" xfId="0" applyNumberFormat="1" applyFont="1" applyFill="1" applyBorder="1" applyAlignment="1">
      <alignment horizontal="center" vertical="center" wrapText="1"/>
    </xf>
    <xf numFmtId="17" fontId="70" fillId="8" borderId="23" xfId="0" applyNumberFormat="1" applyFont="1" applyFill="1" applyBorder="1" applyAlignment="1">
      <alignment horizontal="center" vertical="center" wrapText="1"/>
    </xf>
    <xf numFmtId="0" fontId="61" fillId="8" borderId="23" xfId="0" applyFont="1" applyFill="1" applyBorder="1" applyAlignment="1">
      <alignment horizontal="center" vertical="center"/>
    </xf>
    <xf numFmtId="9" fontId="65" fillId="0" borderId="15" xfId="0" quotePrefix="1" applyNumberFormat="1" applyFont="1" applyBorder="1" applyAlignment="1">
      <alignment horizontal="center" vertical="center"/>
    </xf>
    <xf numFmtId="17" fontId="70" fillId="8" borderId="13" xfId="0" applyNumberFormat="1" applyFont="1" applyFill="1" applyBorder="1" applyAlignment="1">
      <alignment horizontal="center" vertical="center" wrapText="1"/>
    </xf>
    <xf numFmtId="41" fontId="63" fillId="0" borderId="14" xfId="1" applyFont="1" applyBorder="1" applyAlignment="1">
      <alignment horizontal="right" vertical="center"/>
    </xf>
    <xf numFmtId="41" fontId="63" fillId="0" borderId="15" xfId="1" applyFont="1" applyBorder="1" applyAlignment="1">
      <alignment horizontal="right" vertical="center"/>
    </xf>
    <xf numFmtId="41" fontId="65" fillId="0" borderId="15" xfId="1" applyFont="1" applyBorder="1" applyAlignment="1">
      <alignment horizontal="right" vertical="center"/>
    </xf>
    <xf numFmtId="0" fontId="65" fillId="0" borderId="13" xfId="0" applyFont="1" applyBorder="1" applyAlignment="1">
      <alignment horizontal="center" vertical="center"/>
    </xf>
    <xf numFmtId="166" fontId="63" fillId="0" borderId="15" xfId="1" applyNumberFormat="1" applyFont="1" applyBorder="1" applyAlignment="1">
      <alignment horizontal="right" vertical="center"/>
    </xf>
    <xf numFmtId="41" fontId="0" fillId="0" borderId="0" xfId="2" applyNumberFormat="1" applyFont="1"/>
    <xf numFmtId="0" fontId="65" fillId="0" borderId="13" xfId="0" applyFont="1" applyBorder="1" applyAlignment="1">
      <alignment horizontal="center" vertical="center"/>
    </xf>
    <xf numFmtId="0" fontId="67" fillId="8" borderId="16" xfId="0" applyFont="1" applyFill="1" applyBorder="1" applyAlignment="1">
      <alignment vertical="center" wrapText="1"/>
    </xf>
    <xf numFmtId="0" fontId="67" fillId="8" borderId="7" xfId="0" applyFont="1" applyFill="1" applyBorder="1" applyAlignment="1">
      <alignment vertical="center" wrapText="1"/>
    </xf>
    <xf numFmtId="0" fontId="67" fillId="8" borderId="17" xfId="0" applyFont="1" applyFill="1" applyBorder="1" applyAlignment="1">
      <alignment vertical="center" wrapText="1"/>
    </xf>
    <xf numFmtId="0" fontId="59" fillId="8" borderId="16" xfId="0" applyFont="1" applyFill="1" applyBorder="1" applyAlignment="1">
      <alignment horizontal="center" vertical="center" wrapText="1"/>
    </xf>
    <xf numFmtId="0" fontId="59" fillId="8" borderId="7" xfId="0" applyFont="1" applyFill="1" applyBorder="1" applyAlignment="1">
      <alignment horizontal="center" vertical="center"/>
    </xf>
    <xf numFmtId="0" fontId="59" fillId="8" borderId="17" xfId="0" applyFont="1" applyFill="1" applyBorder="1" applyAlignment="1">
      <alignment horizontal="center" vertical="center"/>
    </xf>
    <xf numFmtId="0" fontId="83" fillId="8" borderId="16" xfId="0" applyFont="1" applyFill="1" applyBorder="1" applyAlignment="1">
      <alignment horizontal="left" vertical="center"/>
    </xf>
    <xf numFmtId="0" fontId="83" fillId="8" borderId="7" xfId="0" applyFont="1" applyFill="1" applyBorder="1" applyAlignment="1">
      <alignment horizontal="left" vertical="center"/>
    </xf>
    <xf numFmtId="0" fontId="83" fillId="8" borderId="17" xfId="0" applyFont="1" applyFill="1" applyBorder="1" applyAlignment="1">
      <alignment horizontal="left" vertical="center"/>
    </xf>
    <xf numFmtId="0" fontId="59" fillId="8" borderId="18" xfId="0" applyFont="1" applyFill="1" applyBorder="1" applyAlignment="1">
      <alignment horizontal="center" vertical="center" wrapText="1"/>
    </xf>
    <xf numFmtId="0" fontId="59" fillId="8" borderId="19" xfId="0" applyFont="1" applyFill="1" applyBorder="1" applyAlignment="1">
      <alignment horizontal="center" vertical="center" wrapText="1"/>
    </xf>
    <xf numFmtId="0" fontId="59" fillId="8" borderId="20" xfId="0" applyFont="1" applyFill="1" applyBorder="1" applyAlignment="1">
      <alignment horizontal="center" vertical="center" wrapText="1"/>
    </xf>
    <xf numFmtId="0" fontId="72" fillId="8" borderId="21" xfId="0" applyFont="1" applyFill="1" applyBorder="1" applyAlignment="1">
      <alignment horizontal="right" vertical="center" wrapText="1"/>
    </xf>
    <xf numFmtId="0" fontId="72" fillId="8" borderId="22" xfId="0" applyFont="1" applyFill="1" applyBorder="1" applyAlignment="1">
      <alignment horizontal="right" vertical="center" wrapText="1"/>
    </xf>
    <xf numFmtId="0" fontId="72" fillId="8" borderId="13" xfId="0" applyFont="1" applyFill="1" applyBorder="1" applyAlignment="1">
      <alignment horizontal="right" vertical="center" wrapText="1"/>
    </xf>
    <xf numFmtId="0" fontId="64" fillId="8" borderId="16" xfId="0" applyFont="1" applyFill="1" applyBorder="1" applyAlignment="1">
      <alignment horizontal="right" vertical="center"/>
    </xf>
    <xf numFmtId="0" fontId="64" fillId="8" borderId="7" xfId="0" applyFont="1" applyFill="1" applyBorder="1" applyAlignment="1">
      <alignment horizontal="right" vertical="center"/>
    </xf>
    <xf numFmtId="0" fontId="64" fillId="8" borderId="17" xfId="0" applyFont="1" applyFill="1" applyBorder="1" applyAlignment="1">
      <alignment horizontal="right" vertical="center"/>
    </xf>
    <xf numFmtId="0" fontId="59" fillId="8" borderId="19" xfId="0" applyFont="1" applyFill="1" applyBorder="1" applyAlignment="1">
      <alignment horizontal="center" vertical="center"/>
    </xf>
    <xf numFmtId="0" fontId="59" fillId="8" borderId="20" xfId="0" applyFont="1" applyFill="1" applyBorder="1" applyAlignment="1">
      <alignment horizontal="center" vertical="center"/>
    </xf>
    <xf numFmtId="0" fontId="72" fillId="8" borderId="21" xfId="0" applyFont="1" applyFill="1" applyBorder="1" applyAlignment="1">
      <alignment horizontal="right" vertical="center"/>
    </xf>
    <xf numFmtId="0" fontId="72" fillId="8" borderId="22" xfId="0" applyFont="1" applyFill="1" applyBorder="1" applyAlignment="1">
      <alignment horizontal="right" vertical="center"/>
    </xf>
    <xf numFmtId="0" fontId="72" fillId="8" borderId="13" xfId="0" applyFont="1" applyFill="1" applyBorder="1" applyAlignment="1">
      <alignment horizontal="right" vertical="center"/>
    </xf>
    <xf numFmtId="0" fontId="66" fillId="8" borderId="16" xfId="0" applyFont="1" applyFill="1" applyBorder="1" applyAlignment="1">
      <alignment horizontal="right" vertical="center"/>
    </xf>
    <xf numFmtId="0" fontId="66" fillId="8" borderId="7" xfId="0" applyFont="1" applyFill="1" applyBorder="1" applyAlignment="1">
      <alignment horizontal="right" vertical="center"/>
    </xf>
    <xf numFmtId="0" fontId="66" fillId="8" borderId="17" xfId="0" applyFont="1" applyFill="1" applyBorder="1" applyAlignment="1">
      <alignment horizontal="right" vertical="center"/>
    </xf>
    <xf numFmtId="0" fontId="85" fillId="8" borderId="16" xfId="0" applyFont="1" applyFill="1" applyBorder="1" applyAlignment="1">
      <alignment horizontal="left" vertical="center"/>
    </xf>
    <xf numFmtId="0" fontId="85" fillId="8" borderId="7" xfId="0" applyFont="1" applyFill="1" applyBorder="1" applyAlignment="1">
      <alignment horizontal="left" vertical="center"/>
    </xf>
    <xf numFmtId="0" fontId="85" fillId="8" borderId="17" xfId="0" applyFont="1" applyFill="1" applyBorder="1" applyAlignment="1">
      <alignment horizontal="left" vertical="center"/>
    </xf>
    <xf numFmtId="0" fontId="69" fillId="8" borderId="18" xfId="0" applyFont="1" applyFill="1" applyBorder="1" applyAlignment="1">
      <alignment horizontal="center" vertical="center" wrapText="1"/>
    </xf>
    <xf numFmtId="0" fontId="62" fillId="8" borderId="16" xfId="0" applyFont="1" applyFill="1" applyBorder="1" applyAlignment="1">
      <alignment vertical="center"/>
    </xf>
    <xf numFmtId="0" fontId="62" fillId="8" borderId="7" xfId="0" applyFont="1" applyFill="1" applyBorder="1" applyAlignment="1">
      <alignment vertical="center"/>
    </xf>
    <xf numFmtId="0" fontId="62" fillId="8" borderId="17" xfId="0" applyFont="1" applyFill="1" applyBorder="1" applyAlignment="1">
      <alignment vertical="center"/>
    </xf>
    <xf numFmtId="0" fontId="63" fillId="8" borderId="16" xfId="0" applyFont="1" applyFill="1" applyBorder="1" applyAlignment="1">
      <alignment horizontal="right" vertical="center"/>
    </xf>
    <xf numFmtId="0" fontId="63" fillId="8" borderId="7" xfId="0" applyFont="1" applyFill="1" applyBorder="1" applyAlignment="1">
      <alignment horizontal="right" vertical="center"/>
    </xf>
    <xf numFmtId="0" fontId="63" fillId="8" borderId="17" xfId="0" applyFont="1" applyFill="1" applyBorder="1" applyAlignment="1">
      <alignment horizontal="right" vertical="center"/>
    </xf>
    <xf numFmtId="0" fontId="72" fillId="8" borderId="21" xfId="0" quotePrefix="1" applyFont="1" applyFill="1" applyBorder="1" applyAlignment="1">
      <alignment horizontal="right" vertical="center"/>
    </xf>
    <xf numFmtId="0" fontId="65" fillId="0" borderId="21" xfId="0" applyFont="1" applyBorder="1" applyAlignment="1">
      <alignment horizontal="center" vertical="center"/>
    </xf>
    <xf numFmtId="0" fontId="65" fillId="0" borderId="13" xfId="0" applyFont="1" applyBorder="1" applyAlignment="1">
      <alignment horizontal="center" vertical="center"/>
    </xf>
    <xf numFmtId="0" fontId="65" fillId="0" borderId="21" xfId="0" applyFont="1" applyBorder="1" applyAlignment="1">
      <alignment vertical="center"/>
    </xf>
    <xf numFmtId="0" fontId="65" fillId="0" borderId="13" xfId="0" applyFont="1" applyBorder="1" applyAlignment="1">
      <alignment vertical="center"/>
    </xf>
    <xf numFmtId="0" fontId="84" fillId="8" borderId="16" xfId="0" applyFont="1" applyFill="1" applyBorder="1" applyAlignment="1">
      <alignment horizontal="left" vertical="center"/>
    </xf>
    <xf numFmtId="0" fontId="64" fillId="8" borderId="7" xfId="0" applyFont="1" applyFill="1" applyBorder="1" applyAlignment="1">
      <alignment horizontal="left" vertical="center"/>
    </xf>
    <xf numFmtId="0" fontId="64" fillId="8" borderId="17" xfId="0" applyFont="1" applyFill="1" applyBorder="1" applyAlignment="1">
      <alignment horizontal="left" vertical="center"/>
    </xf>
    <xf numFmtId="0" fontId="82" fillId="8" borderId="16" xfId="0" applyFont="1" applyFill="1" applyBorder="1" applyAlignment="1">
      <alignment vertical="center" wrapText="1"/>
    </xf>
    <xf numFmtId="0" fontId="82" fillId="8" borderId="7" xfId="0" applyFont="1" applyFill="1" applyBorder="1" applyAlignment="1">
      <alignment vertical="center" wrapText="1"/>
    </xf>
    <xf numFmtId="0" fontId="82" fillId="8" borderId="17" xfId="0" applyFont="1" applyFill="1" applyBorder="1" applyAlignment="1">
      <alignment vertical="center" wrapText="1"/>
    </xf>
  </cellXfs>
  <cellStyles count="987">
    <cellStyle name="_x0004_" xfId="6"/>
    <cellStyle name="_x0004_ 2" xfId="7"/>
    <cellStyle name="40% - Accent4 2" xfId="8"/>
    <cellStyle name="a1" xfId="9"/>
    <cellStyle name="a1 2" xfId="10"/>
    <cellStyle name="a1 2 2" xfId="11"/>
    <cellStyle name="a1 2 2 2" xfId="12"/>
    <cellStyle name="a1 2 3" xfId="13"/>
    <cellStyle name="a1 2 4" xfId="14"/>
    <cellStyle name="a1 3" xfId="15"/>
    <cellStyle name="a1 4" xfId="16"/>
    <cellStyle name="a2" xfId="17"/>
    <cellStyle name="a2 2" xfId="18"/>
    <cellStyle name="a2 2 2" xfId="19"/>
    <cellStyle name="a2 2 2 2" xfId="20"/>
    <cellStyle name="a2 2 3" xfId="21"/>
    <cellStyle name="a2 2 4" xfId="22"/>
    <cellStyle name="a2 3" xfId="23"/>
    <cellStyle name="a2 4" xfId="24"/>
    <cellStyle name="Accent4 2" xfId="25"/>
    <cellStyle name="Arial10" xfId="26"/>
    <cellStyle name="Arial10 2" xfId="839"/>
    <cellStyle name="ÄÞ¸¶ [0]_´ëÇü»çÃâ" xfId="27"/>
    <cellStyle name="ÄÞ¸¶_´ëÇü»çÃâ" xfId="28"/>
    <cellStyle name="AttribBox" xfId="29"/>
    <cellStyle name="Attribute" xfId="30"/>
    <cellStyle name="Ç¥ÁØ_´ëÇü»çÃâ" xfId="31"/>
    <cellStyle name="CategoryHeading" xfId="32"/>
    <cellStyle name="Comma  - Style1" xfId="33"/>
    <cellStyle name="Comma  - Style2" xfId="34"/>
    <cellStyle name="Comma  - Style3" xfId="35"/>
    <cellStyle name="Comma  - Style4" xfId="36"/>
    <cellStyle name="Comma  - Style5" xfId="37"/>
    <cellStyle name="Comma  - Style6" xfId="38"/>
    <cellStyle name="Comma  - Style7" xfId="39"/>
    <cellStyle name="Comma [0]" xfId="1" builtinId="6"/>
    <cellStyle name="Comma [0] 10" xfId="40"/>
    <cellStyle name="Comma [0] 11" xfId="41"/>
    <cellStyle name="Comma [0] 143" xfId="42"/>
    <cellStyle name="Comma [0] 143 2" xfId="840"/>
    <cellStyle name="Comma [0] 150" xfId="43"/>
    <cellStyle name="Comma [0] 150 2" xfId="841"/>
    <cellStyle name="Comma [0] 151" xfId="44"/>
    <cellStyle name="Comma [0] 151 2" xfId="842"/>
    <cellStyle name="Comma [0] 2" xfId="45"/>
    <cellStyle name="Comma [0] 2 2" xfId="46"/>
    <cellStyle name="Comma [0] 2 2 2" xfId="47"/>
    <cellStyle name="Comma [0] 2 2 3" xfId="843"/>
    <cellStyle name="Comma [0] 2 3" xfId="48"/>
    <cellStyle name="Comma [0] 2 3 2" xfId="844"/>
    <cellStyle name="Comma [0] 2 4" xfId="49"/>
    <cellStyle name="Comma [0] 2 4 2" xfId="845"/>
    <cellStyle name="Comma [0] 2 5" xfId="50"/>
    <cellStyle name="Comma [0] 2 6" xfId="51"/>
    <cellStyle name="Comma [0] 3" xfId="52"/>
    <cellStyle name="Comma [0] 3 2" xfId="53"/>
    <cellStyle name="Comma [0] 3 2 2" xfId="54"/>
    <cellStyle name="Comma [0] 3 2 2 2" xfId="848"/>
    <cellStyle name="Comma [0] 3 2 3" xfId="847"/>
    <cellStyle name="Comma [0] 3 3" xfId="55"/>
    <cellStyle name="Comma [0] 3 3 2" xfId="849"/>
    <cellStyle name="Comma [0] 3 4" xfId="846"/>
    <cellStyle name="Comma [0] 4" xfId="56"/>
    <cellStyle name="Comma [0] 4 2" xfId="57"/>
    <cellStyle name="Comma [0] 4 2 2" xfId="850"/>
    <cellStyle name="Comma [0] 4 3" xfId="58"/>
    <cellStyle name="Comma [0] 5" xfId="59"/>
    <cellStyle name="Comma [0] 5 2" xfId="60"/>
    <cellStyle name="Comma [0] 5 2 2" xfId="851"/>
    <cellStyle name="Comma [0] 6" xfId="61"/>
    <cellStyle name="Comma [0] 6 2" xfId="852"/>
    <cellStyle name="Comma [0] 7" xfId="62"/>
    <cellStyle name="Comma [0] 7 2" xfId="63"/>
    <cellStyle name="Comma [0] 7 3" xfId="64"/>
    <cellStyle name="Comma [0] 8" xfId="65"/>
    <cellStyle name="Comma [0] 8 2" xfId="66"/>
    <cellStyle name="Comma [0] 8 3" xfId="67"/>
    <cellStyle name="Comma [0] 9" xfId="68"/>
    <cellStyle name="Comma 10" xfId="69"/>
    <cellStyle name="Comma 10 2" xfId="70"/>
    <cellStyle name="Comma 10 2 2" xfId="71"/>
    <cellStyle name="Comma 10 2 3" xfId="72"/>
    <cellStyle name="Comma 10 3" xfId="73"/>
    <cellStyle name="Comma 10 4" xfId="74"/>
    <cellStyle name="Comma 10 5" xfId="75"/>
    <cellStyle name="Comma 11" xfId="76"/>
    <cellStyle name="Comma 11 2 3" xfId="77"/>
    <cellStyle name="Comma 12" xfId="78"/>
    <cellStyle name="Comma 12 2" xfId="79"/>
    <cellStyle name="Comma 12 2 2" xfId="853"/>
    <cellStyle name="Comma 13" xfId="80"/>
    <cellStyle name="Comma 14" xfId="81"/>
    <cellStyle name="Comma 15" xfId="82"/>
    <cellStyle name="Comma 16" xfId="83"/>
    <cellStyle name="Comma 17" xfId="84"/>
    <cellStyle name="Comma 18" xfId="85"/>
    <cellStyle name="Comma 19" xfId="86"/>
    <cellStyle name="Comma 2" xfId="87"/>
    <cellStyle name="Comma 2 2" xfId="88"/>
    <cellStyle name="Comma 2 2 2" xfId="89"/>
    <cellStyle name="Comma 2 2 2 2" xfId="90"/>
    <cellStyle name="Comma 2 2 2 2 2" xfId="91"/>
    <cellStyle name="Comma 2 2 2 2 2 2" xfId="92"/>
    <cellStyle name="Comma 2 2 2 2 2 3" xfId="93"/>
    <cellStyle name="Comma 2 2 2 2 3" xfId="94"/>
    <cellStyle name="Comma 2 2 2 2 4" xfId="95"/>
    <cellStyle name="Comma 2 2 2 3" xfId="96"/>
    <cellStyle name="Comma 2 2 2 3 2" xfId="97"/>
    <cellStyle name="Comma 2 2 2 3 3" xfId="98"/>
    <cellStyle name="Comma 2 2 2 4" xfId="99"/>
    <cellStyle name="Comma 2 2 2 5" xfId="100"/>
    <cellStyle name="Comma 2 2 3" xfId="101"/>
    <cellStyle name="Comma 2 2 3 2" xfId="102"/>
    <cellStyle name="Comma 2 2 3 2 2" xfId="103"/>
    <cellStyle name="Comma 2 2 3 2 3" xfId="104"/>
    <cellStyle name="Comma 2 2 3 3" xfId="105"/>
    <cellStyle name="Comma 2 2 3 4" xfId="106"/>
    <cellStyle name="Comma 2 2 4" xfId="107"/>
    <cellStyle name="Comma 2 2 4 2" xfId="108"/>
    <cellStyle name="Comma 2 2 4 3" xfId="109"/>
    <cellStyle name="Comma 2 2 5" xfId="110"/>
    <cellStyle name="Comma 2 2 6" xfId="111"/>
    <cellStyle name="Comma 2 2 7" xfId="112"/>
    <cellStyle name="Comma 2 2 7 2" xfId="855"/>
    <cellStyle name="Comma 2 3" xfId="113"/>
    <cellStyle name="Comma 2 3 2" xfId="114"/>
    <cellStyle name="Comma 2 3 2 2" xfId="857"/>
    <cellStyle name="Comma 2 3 3" xfId="115"/>
    <cellStyle name="Comma 2 3 4" xfId="856"/>
    <cellStyle name="Comma 2 4" xfId="116"/>
    <cellStyle name="Comma 2 4 2" xfId="858"/>
    <cellStyle name="Comma 2 5" xfId="117"/>
    <cellStyle name="Comma 2 6" xfId="854"/>
    <cellStyle name="Comma 20" xfId="118"/>
    <cellStyle name="Comma 21" xfId="119"/>
    <cellStyle name="Comma 22" xfId="120"/>
    <cellStyle name="Comma 23" xfId="121"/>
    <cellStyle name="Comma 24" xfId="122"/>
    <cellStyle name="Comma 25" xfId="123"/>
    <cellStyle name="Comma 26" xfId="124"/>
    <cellStyle name="Comma 27" xfId="125"/>
    <cellStyle name="Comma 28" xfId="126"/>
    <cellStyle name="Comma 29" xfId="127"/>
    <cellStyle name="Comma 3" xfId="128"/>
    <cellStyle name="Comma 3 2" xfId="129"/>
    <cellStyle name="Comma 3 2 2" xfId="130"/>
    <cellStyle name="Comma 3 2 2 2" xfId="131"/>
    <cellStyle name="Comma 3 2 2 2 2" xfId="862"/>
    <cellStyle name="Comma 3 2 2 3" xfId="132"/>
    <cellStyle name="Comma 3 2 2 4" xfId="861"/>
    <cellStyle name="Comma 3 2 3" xfId="133"/>
    <cellStyle name="Comma 3 2 3 2" xfId="863"/>
    <cellStyle name="Comma 3 2 4" xfId="860"/>
    <cellStyle name="Comma 3 3" xfId="134"/>
    <cellStyle name="Comma 3 3 2" xfId="135"/>
    <cellStyle name="Comma 3 3 2 2" xfId="865"/>
    <cellStyle name="Comma 3 3 3" xfId="136"/>
    <cellStyle name="Comma 3 3 4" xfId="864"/>
    <cellStyle name="Comma 3 4" xfId="137"/>
    <cellStyle name="Comma 3 4 2" xfId="138"/>
    <cellStyle name="Comma 3 4 3" xfId="866"/>
    <cellStyle name="Comma 3 5" xfId="859"/>
    <cellStyle name="Comma 30" xfId="139"/>
    <cellStyle name="Comma 31" xfId="140"/>
    <cellStyle name="Comma 32" xfId="141"/>
    <cellStyle name="Comma 33" xfId="142"/>
    <cellStyle name="Comma 34" xfId="143"/>
    <cellStyle name="Comma 35" xfId="144"/>
    <cellStyle name="Comma 36" xfId="145"/>
    <cellStyle name="Comma 37" xfId="146"/>
    <cellStyle name="Comma 38" xfId="147"/>
    <cellStyle name="Comma 39" xfId="148"/>
    <cellStyle name="Comma 4" xfId="149"/>
    <cellStyle name="Comma 4 2" xfId="150"/>
    <cellStyle name="Comma 4 2 2" xfId="151"/>
    <cellStyle name="Comma 4 2 2 2" xfId="152"/>
    <cellStyle name="Comma 4 2 2 2 2" xfId="870"/>
    <cellStyle name="Comma 4 2 2 3" xfId="869"/>
    <cellStyle name="Comma 4 2 3" xfId="153"/>
    <cellStyle name="Comma 4 2 3 2" xfId="871"/>
    <cellStyle name="Comma 4 2 4" xfId="154"/>
    <cellStyle name="Comma 4 2 5" xfId="868"/>
    <cellStyle name="Comma 4 3" xfId="155"/>
    <cellStyle name="Comma 4 3 2" xfId="156"/>
    <cellStyle name="Comma 4 3 2 2" xfId="157"/>
    <cellStyle name="Comma 4 3 2 3" xfId="873"/>
    <cellStyle name="Comma 4 3 3" xfId="872"/>
    <cellStyle name="Comma 4 4" xfId="158"/>
    <cellStyle name="Comma 4 4 2" xfId="159"/>
    <cellStyle name="Comma 4 4 3" xfId="874"/>
    <cellStyle name="Comma 4 5" xfId="160"/>
    <cellStyle name="Comma 4 6" xfId="867"/>
    <cellStyle name="Comma 40" xfId="161"/>
    <cellStyle name="Comma 41" xfId="162"/>
    <cellStyle name="Comma 42" xfId="163"/>
    <cellStyle name="Comma 43" xfId="164"/>
    <cellStyle name="Comma 44" xfId="165"/>
    <cellStyle name="Comma 45" xfId="166"/>
    <cellStyle name="Comma 46" xfId="167"/>
    <cellStyle name="Comma 47" xfId="168"/>
    <cellStyle name="Comma 48" xfId="169"/>
    <cellStyle name="Comma 49" xfId="170"/>
    <cellStyle name="Comma 5" xfId="171"/>
    <cellStyle name="Comma 5 2" xfId="172"/>
    <cellStyle name="Comma 5 2 2" xfId="173"/>
    <cellStyle name="Comma 5 2 2 2" xfId="174"/>
    <cellStyle name="Comma 5 2 2 2 2" xfId="878"/>
    <cellStyle name="Comma 5 2 2 3" xfId="877"/>
    <cellStyle name="Comma 5 2 3" xfId="175"/>
    <cellStyle name="Comma 5 2 3 2" xfId="879"/>
    <cellStyle name="Comma 5 2 4" xfId="176"/>
    <cellStyle name="Comma 5 2 5" xfId="876"/>
    <cellStyle name="Comma 5 3" xfId="177"/>
    <cellStyle name="Comma 5 3 2" xfId="178"/>
    <cellStyle name="Comma 5 3 2 2" xfId="881"/>
    <cellStyle name="Comma 5 3 3" xfId="179"/>
    <cellStyle name="Comma 5 3 4" xfId="880"/>
    <cellStyle name="Comma 5 4" xfId="180"/>
    <cellStyle name="Comma 5 4 2" xfId="882"/>
    <cellStyle name="Comma 5 5" xfId="875"/>
    <cellStyle name="Comma 50" xfId="181"/>
    <cellStyle name="Comma 51" xfId="182"/>
    <cellStyle name="Comma 52" xfId="183"/>
    <cellStyle name="Comma 53" xfId="184"/>
    <cellStyle name="Comma 54" xfId="185"/>
    <cellStyle name="Comma 55" xfId="186"/>
    <cellStyle name="Comma 56" xfId="187"/>
    <cellStyle name="Comma 57" xfId="188"/>
    <cellStyle name="Comma 58" xfId="189"/>
    <cellStyle name="Comma 59" xfId="190"/>
    <cellStyle name="Comma 6" xfId="191"/>
    <cellStyle name="Comma 6 2" xfId="192"/>
    <cellStyle name="Comma 6 2 2" xfId="193"/>
    <cellStyle name="Comma 6 2 2 2" xfId="194"/>
    <cellStyle name="Comma 6 2 2 2 2" xfId="886"/>
    <cellStyle name="Comma 6 2 2 3" xfId="885"/>
    <cellStyle name="Comma 6 2 3" xfId="195"/>
    <cellStyle name="Comma 6 2 3 2" xfId="887"/>
    <cellStyle name="Comma 6 2 4" xfId="884"/>
    <cellStyle name="Comma 6 3" xfId="196"/>
    <cellStyle name="Comma 6 3 2" xfId="197"/>
    <cellStyle name="Comma 6 3 2 2" xfId="198"/>
    <cellStyle name="Comma 6 3 2 2 2" xfId="890"/>
    <cellStyle name="Comma 6 3 2 3" xfId="889"/>
    <cellStyle name="Comma 6 3 3" xfId="199"/>
    <cellStyle name="Comma 6 3 3 2" xfId="891"/>
    <cellStyle name="Comma 6 3 4" xfId="888"/>
    <cellStyle name="Comma 6 4" xfId="200"/>
    <cellStyle name="Comma 6 4 2" xfId="201"/>
    <cellStyle name="Comma 6 4 2 2" xfId="893"/>
    <cellStyle name="Comma 6 4 3" xfId="892"/>
    <cellStyle name="Comma 6 5" xfId="202"/>
    <cellStyle name="Comma 6 5 2" xfId="894"/>
    <cellStyle name="Comma 6 6" xfId="203"/>
    <cellStyle name="Comma 6 7" xfId="883"/>
    <cellStyle name="Comma 60" xfId="204"/>
    <cellStyle name="Comma 61" xfId="205"/>
    <cellStyle name="Comma 62" xfId="206"/>
    <cellStyle name="Comma 63" xfId="207"/>
    <cellStyle name="Comma 64" xfId="208"/>
    <cellStyle name="Comma 65" xfId="209"/>
    <cellStyle name="Comma 66" xfId="210"/>
    <cellStyle name="Comma 67" xfId="211"/>
    <cellStyle name="Comma 68" xfId="212"/>
    <cellStyle name="Comma 69" xfId="213"/>
    <cellStyle name="Comma 7" xfId="214"/>
    <cellStyle name="Comma 7 2" xfId="215"/>
    <cellStyle name="Comma 7 2 2" xfId="216"/>
    <cellStyle name="Comma 7 2 2 2" xfId="217"/>
    <cellStyle name="Comma 7 2 2 2 2" xfId="898"/>
    <cellStyle name="Comma 7 2 2 3" xfId="897"/>
    <cellStyle name="Comma 7 2 3" xfId="218"/>
    <cellStyle name="Comma 7 2 3 2" xfId="899"/>
    <cellStyle name="Comma 7 2 4" xfId="219"/>
    <cellStyle name="Comma 7 2 5" xfId="896"/>
    <cellStyle name="Comma 7 3" xfId="220"/>
    <cellStyle name="Comma 7 3 2" xfId="221"/>
    <cellStyle name="Comma 7 3 2 2" xfId="222"/>
    <cellStyle name="Comma 7 3 2 2 2" xfId="902"/>
    <cellStyle name="Comma 7 3 2 3" xfId="901"/>
    <cellStyle name="Comma 7 3 3" xfId="223"/>
    <cellStyle name="Comma 7 3 3 2" xfId="903"/>
    <cellStyle name="Comma 7 3 4" xfId="900"/>
    <cellStyle name="Comma 7 4" xfId="224"/>
    <cellStyle name="Comma 7 4 2" xfId="225"/>
    <cellStyle name="Comma 7 4 2 2" xfId="905"/>
    <cellStyle name="Comma 7 4 3" xfId="904"/>
    <cellStyle name="Comma 7 5" xfId="226"/>
    <cellStyle name="Comma 7 5 2" xfId="906"/>
    <cellStyle name="Comma 7 6" xfId="895"/>
    <cellStyle name="Comma 70" xfId="227"/>
    <cellStyle name="Comma 71" xfId="228"/>
    <cellStyle name="Comma 72" xfId="229"/>
    <cellStyle name="Comma 73" xfId="230"/>
    <cellStyle name="Comma 74" xfId="231"/>
    <cellStyle name="Comma 75" xfId="232"/>
    <cellStyle name="Comma 76" xfId="233"/>
    <cellStyle name="Comma 77" xfId="234"/>
    <cellStyle name="Comma 78" xfId="235"/>
    <cellStyle name="Comma 79" xfId="236"/>
    <cellStyle name="Comma 8" xfId="237"/>
    <cellStyle name="Comma 8 2" xfId="238"/>
    <cellStyle name="Comma 8 2 2" xfId="239"/>
    <cellStyle name="Comma 8 2 2 2" xfId="240"/>
    <cellStyle name="Comma 8 2 2 2 2" xfId="241"/>
    <cellStyle name="Comma 8 2 2 2 3" xfId="242"/>
    <cellStyle name="Comma 8 2 2 3" xfId="243"/>
    <cellStyle name="Comma 8 2 2 4" xfId="244"/>
    <cellStyle name="Comma 8 2 3" xfId="245"/>
    <cellStyle name="Comma 8 2 3 2" xfId="246"/>
    <cellStyle name="Comma 8 2 3 3" xfId="247"/>
    <cellStyle name="Comma 8 2 4" xfId="248"/>
    <cellStyle name="Comma 8 2 5" xfId="249"/>
    <cellStyle name="Comma 8 3" xfId="250"/>
    <cellStyle name="Comma 8 3 2" xfId="251"/>
    <cellStyle name="Comma 8 3 2 2" xfId="252"/>
    <cellStyle name="Comma 8 3 2 3" xfId="253"/>
    <cellStyle name="Comma 8 3 3" xfId="254"/>
    <cellStyle name="Comma 8 3 4" xfId="255"/>
    <cellStyle name="Comma 8 4" xfId="256"/>
    <cellStyle name="Comma 8 4 2" xfId="257"/>
    <cellStyle name="Comma 8 4 3" xfId="258"/>
    <cellStyle name="Comma 8 5" xfId="259"/>
    <cellStyle name="Comma 8 6" xfId="260"/>
    <cellStyle name="Comma 8 7" xfId="261"/>
    <cellStyle name="Comma 9" xfId="262"/>
    <cellStyle name="Comma 9 2" xfId="263"/>
    <cellStyle name="Comma 9 2 2" xfId="264"/>
    <cellStyle name="Comma 9 2 2 2" xfId="909"/>
    <cellStyle name="Comma 9 2 3" xfId="908"/>
    <cellStyle name="Comma 9 3" xfId="265"/>
    <cellStyle name="Comma 9 3 2" xfId="910"/>
    <cellStyle name="Comma 9 4" xfId="266"/>
    <cellStyle name="Comma 9 5" xfId="907"/>
    <cellStyle name="Curren - Style3" xfId="267"/>
    <cellStyle name="Curren - Style4" xfId="268"/>
    <cellStyle name="Currency [0] 2" xfId="269"/>
    <cellStyle name="Currency 2" xfId="270"/>
    <cellStyle name="Currency 2 2" xfId="271"/>
    <cellStyle name="Currency 2 2 2" xfId="272"/>
    <cellStyle name="Currency 2 2 2 2" xfId="913"/>
    <cellStyle name="Currency 2 2 3" xfId="912"/>
    <cellStyle name="Currency 2 3" xfId="273"/>
    <cellStyle name="Currency 2 3 2" xfId="914"/>
    <cellStyle name="Currency 2 4" xfId="911"/>
    <cellStyle name="Currency 3" xfId="274"/>
    <cellStyle name="Currency 3 2" xfId="275"/>
    <cellStyle name="Currency 3 2 2" xfId="276"/>
    <cellStyle name="Currency 3 2 2 2" xfId="917"/>
    <cellStyle name="Currency 3 2 3" xfId="916"/>
    <cellStyle name="Currency 3 3" xfId="277"/>
    <cellStyle name="Currency 3 3 2" xfId="918"/>
    <cellStyle name="Currency 3 4" xfId="915"/>
    <cellStyle name="Date" xfId="278"/>
    <cellStyle name="Dezimal [0]_35ERI8T2gbIEMixb4v26icuOo" xfId="279"/>
    <cellStyle name="Dezimal_35ERI8T2gbIEMixb4v26icuOo" xfId="280"/>
    <cellStyle name="Euro" xfId="281"/>
    <cellStyle name="Euro 2" xfId="919"/>
    <cellStyle name="Excel Built-in Normal" xfId="282"/>
    <cellStyle name="Grey" xfId="283"/>
    <cellStyle name="Header1" xfId="284"/>
    <cellStyle name="Header1 2" xfId="285"/>
    <cellStyle name="Header1 3" xfId="286"/>
    <cellStyle name="Header2" xfId="287"/>
    <cellStyle name="Header2 2" xfId="288"/>
    <cellStyle name="Header2 3" xfId="289"/>
    <cellStyle name="Heading2" xfId="290"/>
    <cellStyle name="Hyperlink" xfId="3" builtinId="8"/>
    <cellStyle name="Hyperlink 2" xfId="291"/>
    <cellStyle name="Hyperlink 2 2" xfId="292"/>
    <cellStyle name="Hyperlink 3" xfId="293"/>
    <cellStyle name="Hyperlink 4" xfId="294"/>
    <cellStyle name="Input [yellow]" xfId="295"/>
    <cellStyle name="Input [yellow] 2" xfId="296"/>
    <cellStyle name="MajorHeading" xfId="297"/>
    <cellStyle name="no dec" xfId="298"/>
    <cellStyle name="Normal" xfId="0" builtinId="0"/>
    <cellStyle name="Normal - Style1" xfId="299"/>
    <cellStyle name="Normal - Style5" xfId="300"/>
    <cellStyle name="Normal - Style6" xfId="301"/>
    <cellStyle name="Normal 10" xfId="302"/>
    <cellStyle name="Normal 10 2" xfId="303"/>
    <cellStyle name="Normal 10 2 2" xfId="304"/>
    <cellStyle name="Normal 10 2 3" xfId="921"/>
    <cellStyle name="Normal 10 3" xfId="305"/>
    <cellStyle name="Normal 10 4" xfId="306"/>
    <cellStyle name="Normal 10 5" xfId="920"/>
    <cellStyle name="Normal 11" xfId="307"/>
    <cellStyle name="Normal 11 2" xfId="308"/>
    <cellStyle name="Normal 11 2 2" xfId="309"/>
    <cellStyle name="Normal 11 2 3" xfId="923"/>
    <cellStyle name="Normal 11 3" xfId="310"/>
    <cellStyle name="Normal 11 4" xfId="311"/>
    <cellStyle name="Normal 11 5" xfId="922"/>
    <cellStyle name="Normal 12" xfId="312"/>
    <cellStyle name="Normal 12 2" xfId="313"/>
    <cellStyle name="Normal 12 2 2" xfId="314"/>
    <cellStyle name="Normal 12 2 2 2" xfId="315"/>
    <cellStyle name="Normal 12 2 2 3" xfId="316"/>
    <cellStyle name="Normal 12 2 3" xfId="317"/>
    <cellStyle name="Normal 12 2 4" xfId="318"/>
    <cellStyle name="Normal 12 3" xfId="319"/>
    <cellStyle name="Normal 12 3 2" xfId="320"/>
    <cellStyle name="Normal 12 3 3" xfId="321"/>
    <cellStyle name="Normal 12 4" xfId="322"/>
    <cellStyle name="Normal 12 5" xfId="323"/>
    <cellStyle name="Normal 12 6" xfId="324"/>
    <cellStyle name="Normal 13" xfId="325"/>
    <cellStyle name="Normal 13 2" xfId="326"/>
    <cellStyle name="Normal 13 2 2" xfId="327"/>
    <cellStyle name="Normal 13 2 3" xfId="328"/>
    <cellStyle name="Normal 13 2 3 2" xfId="329"/>
    <cellStyle name="Normal 13 2 3 3" xfId="330"/>
    <cellStyle name="Normal 13 2 4" xfId="331"/>
    <cellStyle name="Normal 13 2 5" xfId="332"/>
    <cellStyle name="Normal 13 2 6" xfId="333"/>
    <cellStyle name="Normal 13 3" xfId="334"/>
    <cellStyle name="Normal 13 3 2" xfId="335"/>
    <cellStyle name="Normal 13 3 3" xfId="336"/>
    <cellStyle name="Normal 13 3 4" xfId="337"/>
    <cellStyle name="Normal 13 4" xfId="338"/>
    <cellStyle name="Normal 13 5" xfId="339"/>
    <cellStyle name="Normal 13 6" xfId="340"/>
    <cellStyle name="Normal 14" xfId="341"/>
    <cellStyle name="Normal 14 2" xfId="342"/>
    <cellStyle name="Normal 14 2 2" xfId="343"/>
    <cellStyle name="Normal 14 2 3" xfId="344"/>
    <cellStyle name="Normal 14 2 4" xfId="345"/>
    <cellStyle name="Normal 14 3" xfId="346"/>
    <cellStyle name="Normal 14 3 2" xfId="347"/>
    <cellStyle name="Normal 14 4" xfId="348"/>
    <cellStyle name="Normal 14 5" xfId="349"/>
    <cellStyle name="Normal 15" xfId="350"/>
    <cellStyle name="Normal 15 2" xfId="351"/>
    <cellStyle name="Normal 15 3" xfId="924"/>
    <cellStyle name="Normal 16" xfId="352"/>
    <cellStyle name="Normal 16 2" xfId="353"/>
    <cellStyle name="Normal 16 2 2" xfId="354"/>
    <cellStyle name="Normal 16 2 3" xfId="355"/>
    <cellStyle name="Normal 16 2 4" xfId="356"/>
    <cellStyle name="Normal 16 3" xfId="357"/>
    <cellStyle name="Normal 16 3 2" xfId="358"/>
    <cellStyle name="Normal 16 4" xfId="359"/>
    <cellStyle name="Normal 16 5" xfId="360"/>
    <cellStyle name="Normal 17" xfId="361"/>
    <cellStyle name="Normal 17 2" xfId="362"/>
    <cellStyle name="Normal 17 2 2" xfId="363"/>
    <cellStyle name="Normal 17 2 3" xfId="364"/>
    <cellStyle name="Normal 17 2 4" xfId="365"/>
    <cellStyle name="Normal 17 3" xfId="366"/>
    <cellStyle name="Normal 17 3 2" xfId="367"/>
    <cellStyle name="Normal 17 4" xfId="368"/>
    <cellStyle name="Normal 17 4 2" xfId="369"/>
    <cellStyle name="Normal 17 5" xfId="370"/>
    <cellStyle name="Normal 18" xfId="371"/>
    <cellStyle name="Normal 18 2" xfId="372"/>
    <cellStyle name="Normal 18 2 2" xfId="373"/>
    <cellStyle name="Normal 18 2 3" xfId="374"/>
    <cellStyle name="Normal 18 3" xfId="375"/>
    <cellStyle name="Normal 18 4" xfId="376"/>
    <cellStyle name="Normal 18 5" xfId="377"/>
    <cellStyle name="Normal 19" xfId="378"/>
    <cellStyle name="Normal 19 2" xfId="379"/>
    <cellStyle name="Normal 19 2 2" xfId="380"/>
    <cellStyle name="Normal 19 2 3" xfId="381"/>
    <cellStyle name="Normal 19 3" xfId="382"/>
    <cellStyle name="Normal 19 4" xfId="383"/>
    <cellStyle name="Normal 19 5" xfId="384"/>
    <cellStyle name="Normal 2" xfId="4"/>
    <cellStyle name="Normal 2 2" xfId="385"/>
    <cellStyle name="Normal 2 2 2" xfId="386"/>
    <cellStyle name="Normal 2 2 2 2" xfId="387"/>
    <cellStyle name="Normal 2 2 2 2 2" xfId="927"/>
    <cellStyle name="Normal 2 2 2 3" xfId="926"/>
    <cellStyle name="Normal 2 2 3" xfId="388"/>
    <cellStyle name="Normal 2 2 3 2" xfId="389"/>
    <cellStyle name="Normal 2 2 4" xfId="390"/>
    <cellStyle name="Normal 2 2 5" xfId="391"/>
    <cellStyle name="Normal 2 2 6" xfId="392"/>
    <cellStyle name="Normal 2 2 7" xfId="925"/>
    <cellStyle name="Normal 2 3" xfId="393"/>
    <cellStyle name="Normal 2 3 2" xfId="394"/>
    <cellStyle name="Normal 2 3 2 2" xfId="929"/>
    <cellStyle name="Normal 2 3 3" xfId="395"/>
    <cellStyle name="Normal 2 3 4" xfId="928"/>
    <cellStyle name="Normal 2 4" xfId="396"/>
    <cellStyle name="Normal 2 4 2" xfId="397"/>
    <cellStyle name="Normal 2 4 2 2" xfId="931"/>
    <cellStyle name="Normal 2 4 3" xfId="398"/>
    <cellStyle name="Normal 2 4 4" xfId="930"/>
    <cellStyle name="Normal 2 5" xfId="399"/>
    <cellStyle name="Normal 2 5 2" xfId="400"/>
    <cellStyle name="Normal 2 5 2 2" xfId="401"/>
    <cellStyle name="Normal 2 5 2 3" xfId="933"/>
    <cellStyle name="Normal 2 5 3" xfId="402"/>
    <cellStyle name="Normal 2 5 4" xfId="932"/>
    <cellStyle name="Normal 2 6" xfId="403"/>
    <cellStyle name="Normal 2 6 2" xfId="404"/>
    <cellStyle name="Normal 2 6 2 2" xfId="405"/>
    <cellStyle name="Normal 2 6 2 2 2" xfId="406"/>
    <cellStyle name="Normal 2 6 2 2 2 2" xfId="407"/>
    <cellStyle name="Normal 2 6 2 2 2 3" xfId="408"/>
    <cellStyle name="Normal 2 6 2 2 3" xfId="409"/>
    <cellStyle name="Normal 2 6 2 2 4" xfId="410"/>
    <cellStyle name="Normal 2 6 2 3" xfId="411"/>
    <cellStyle name="Normal 2 6 2 3 2" xfId="412"/>
    <cellStyle name="Normal 2 6 2 3 2 2" xfId="413"/>
    <cellStyle name="Normal 2 6 2 3 2 3" xfId="414"/>
    <cellStyle name="Normal 2 6 2 3 3" xfId="415"/>
    <cellStyle name="Normal 2 6 2 3 4" xfId="416"/>
    <cellStyle name="Normal 2 6 2 4" xfId="417"/>
    <cellStyle name="Normal 2 6 2 4 2" xfId="418"/>
    <cellStyle name="Normal 2 6 2 4 3" xfId="419"/>
    <cellStyle name="Normal 2 6 2 5" xfId="420"/>
    <cellStyle name="Normal 2 6 2 6" xfId="421"/>
    <cellStyle name="Normal 2 6 3" xfId="422"/>
    <cellStyle name="Normal 2 6 3 2" xfId="423"/>
    <cellStyle name="Normal 2 6 3 2 2" xfId="424"/>
    <cellStyle name="Normal 2 6 3 2 3" xfId="425"/>
    <cellStyle name="Normal 2 6 3 3" xfId="426"/>
    <cellStyle name="Normal 2 6 3 4" xfId="427"/>
    <cellStyle name="Normal 2 6 4" xfId="428"/>
    <cellStyle name="Normal 2 6 4 2" xfId="429"/>
    <cellStyle name="Normal 2 6 4 2 2" xfId="430"/>
    <cellStyle name="Normal 2 6 4 2 3" xfId="431"/>
    <cellStyle name="Normal 2 6 4 3" xfId="432"/>
    <cellStyle name="Normal 2 6 4 4" xfId="433"/>
    <cellStyle name="Normal 2 6 5" xfId="434"/>
    <cellStyle name="Normal 2 6 5 2" xfId="435"/>
    <cellStyle name="Normal 2 6 5 3" xfId="436"/>
    <cellStyle name="Normal 2 6 6" xfId="437"/>
    <cellStyle name="Normal 2 6 7" xfId="438"/>
    <cellStyle name="Normal 2 7" xfId="439"/>
    <cellStyle name="Normal 2 7 2" xfId="934"/>
    <cellStyle name="Normal 2 8" xfId="440"/>
    <cellStyle name="Normal 2 8 2" xfId="935"/>
    <cellStyle name="Normal 2 9" xfId="441"/>
    <cellStyle name="Normal 2 9 2" xfId="936"/>
    <cellStyle name="Normal 20" xfId="442"/>
    <cellStyle name="Normal 20 2" xfId="443"/>
    <cellStyle name="Normal 20 2 2" xfId="444"/>
    <cellStyle name="Normal 20 2 3" xfId="445"/>
    <cellStyle name="Normal 20 3" xfId="446"/>
    <cellStyle name="Normal 20 4" xfId="447"/>
    <cellStyle name="Normal 20 5" xfId="448"/>
    <cellStyle name="Normal 21" xfId="449"/>
    <cellStyle name="Normal 21 2" xfId="450"/>
    <cellStyle name="Normal 21 2 2" xfId="451"/>
    <cellStyle name="Normal 21 2 3" xfId="452"/>
    <cellStyle name="Normal 21 3" xfId="453"/>
    <cellStyle name="Normal 21 4" xfId="454"/>
    <cellStyle name="Normal 21 5" xfId="455"/>
    <cellStyle name="Normal 22" xfId="456"/>
    <cellStyle name="Normal 22 2" xfId="457"/>
    <cellStyle name="Normal 22 2 2" xfId="458"/>
    <cellStyle name="Normal 22 2 3" xfId="459"/>
    <cellStyle name="Normal 22 3" xfId="460"/>
    <cellStyle name="Normal 22 4" xfId="461"/>
    <cellStyle name="Normal 22 5" xfId="462"/>
    <cellStyle name="Normal 23" xfId="463"/>
    <cellStyle name="Normal 23 2" xfId="464"/>
    <cellStyle name="Normal 23 2 2" xfId="465"/>
    <cellStyle name="Normal 23 2 3" xfId="466"/>
    <cellStyle name="Normal 23 3" xfId="467"/>
    <cellStyle name="Normal 23 4" xfId="468"/>
    <cellStyle name="Normal 23 5" xfId="469"/>
    <cellStyle name="Normal 24" xfId="470"/>
    <cellStyle name="Normal 24 2" xfId="471"/>
    <cellStyle name="Normal 24 2 2" xfId="472"/>
    <cellStyle name="Normal 24 2 3" xfId="473"/>
    <cellStyle name="Normal 24 3" xfId="474"/>
    <cellStyle name="Normal 24 4" xfId="475"/>
    <cellStyle name="Normal 24 5" xfId="476"/>
    <cellStyle name="Normal 25" xfId="477"/>
    <cellStyle name="Normal 25 2" xfId="478"/>
    <cellStyle name="Normal 25 2 2" xfId="479"/>
    <cellStyle name="Normal 25 2 3" xfId="480"/>
    <cellStyle name="Normal 25 3" xfId="481"/>
    <cellStyle name="Normal 25 4" xfId="482"/>
    <cellStyle name="Normal 25 5" xfId="483"/>
    <cellStyle name="Normal 26" xfId="484"/>
    <cellStyle name="Normal 26 2" xfId="485"/>
    <cellStyle name="Normal 26 2 2" xfId="486"/>
    <cellStyle name="Normal 26 2 3" xfId="487"/>
    <cellStyle name="Normal 26 3" xfId="488"/>
    <cellStyle name="Normal 26 4" xfId="489"/>
    <cellStyle name="Normal 26 5" xfId="490"/>
    <cellStyle name="Normal 27" xfId="491"/>
    <cellStyle name="Normal 27 2" xfId="492"/>
    <cellStyle name="Normal 27 2 2" xfId="493"/>
    <cellStyle name="Normal 27 2 3" xfId="494"/>
    <cellStyle name="Normal 27 3" xfId="495"/>
    <cellStyle name="Normal 27 4" xfId="496"/>
    <cellStyle name="Normal 27 5" xfId="497"/>
    <cellStyle name="Normal 28" xfId="498"/>
    <cellStyle name="Normal 28 2" xfId="499"/>
    <cellStyle name="Normal 28 2 2" xfId="500"/>
    <cellStyle name="Normal 28 2 3" xfId="501"/>
    <cellStyle name="Normal 28 3" xfId="502"/>
    <cellStyle name="Normal 28 4" xfId="503"/>
    <cellStyle name="Normal 28 5" xfId="504"/>
    <cellStyle name="Normal 29" xfId="505"/>
    <cellStyle name="Normal 29 2" xfId="506"/>
    <cellStyle name="Normal 29 2 2" xfId="507"/>
    <cellStyle name="Normal 29 2 3" xfId="508"/>
    <cellStyle name="Normal 29 3" xfId="509"/>
    <cellStyle name="Normal 29 4" xfId="510"/>
    <cellStyle name="Normal 29 5" xfId="511"/>
    <cellStyle name="Normal 3" xfId="512"/>
    <cellStyle name="Normal 3 2" xfId="513"/>
    <cellStyle name="Normal 3 2 2" xfId="514"/>
    <cellStyle name="Normal 3 2 2 2" xfId="939"/>
    <cellStyle name="Normal 3 2 3" xfId="938"/>
    <cellStyle name="Normal 3 3" xfId="515"/>
    <cellStyle name="Normal 3 3 2" xfId="516"/>
    <cellStyle name="Normal 3 3 3" xfId="940"/>
    <cellStyle name="Normal 3 4" xfId="517"/>
    <cellStyle name="Normal 3 4 2" xfId="518"/>
    <cellStyle name="Normal 3 5" xfId="519"/>
    <cellStyle name="Normal 3 6" xfId="520"/>
    <cellStyle name="Normal 3 7" xfId="521"/>
    <cellStyle name="Normal 3 8" xfId="937"/>
    <cellStyle name="Normal 3_Important" xfId="522"/>
    <cellStyle name="Normal 30" xfId="523"/>
    <cellStyle name="Normal 30 2" xfId="524"/>
    <cellStyle name="Normal 30 2 2" xfId="525"/>
    <cellStyle name="Normal 30 2 3" xfId="526"/>
    <cellStyle name="Normal 30 3" xfId="527"/>
    <cellStyle name="Normal 30 4" xfId="528"/>
    <cellStyle name="Normal 30 5" xfId="529"/>
    <cellStyle name="Normal 31" xfId="530"/>
    <cellStyle name="Normal 31 2" xfId="531"/>
    <cellStyle name="Normal 31 2 2" xfId="532"/>
    <cellStyle name="Normal 31 2 3" xfId="533"/>
    <cellStyle name="Normal 31 3" xfId="534"/>
    <cellStyle name="Normal 31 4" xfId="535"/>
    <cellStyle name="Normal 31 5" xfId="536"/>
    <cellStyle name="Normal 32" xfId="537"/>
    <cellStyle name="Normal 32 2" xfId="538"/>
    <cellStyle name="Normal 32 2 2" xfId="539"/>
    <cellStyle name="Normal 32 2 3" xfId="540"/>
    <cellStyle name="Normal 32 3" xfId="541"/>
    <cellStyle name="Normal 32 4" xfId="542"/>
    <cellStyle name="Normal 32 5" xfId="543"/>
    <cellStyle name="Normal 33" xfId="544"/>
    <cellStyle name="Normal 33 2" xfId="545"/>
    <cellStyle name="Normal 33 2 2" xfId="546"/>
    <cellStyle name="Normal 33 2 3" xfId="547"/>
    <cellStyle name="Normal 33 3" xfId="548"/>
    <cellStyle name="Normal 33 4" xfId="549"/>
    <cellStyle name="Normal 33 5" xfId="550"/>
    <cellStyle name="Normal 34" xfId="551"/>
    <cellStyle name="Normal 34 2" xfId="552"/>
    <cellStyle name="Normal 34 2 2" xfId="553"/>
    <cellStyle name="Normal 34 2 3" xfId="554"/>
    <cellStyle name="Normal 34 3" xfId="555"/>
    <cellStyle name="Normal 34 4" xfId="556"/>
    <cellStyle name="Normal 34 5" xfId="557"/>
    <cellStyle name="Normal 35" xfId="558"/>
    <cellStyle name="Normal 35 2" xfId="559"/>
    <cellStyle name="Normal 35 2 2" xfId="560"/>
    <cellStyle name="Normal 35 2 3" xfId="561"/>
    <cellStyle name="Normal 35 3" xfId="562"/>
    <cellStyle name="Normal 35 4" xfId="563"/>
    <cellStyle name="Normal 35 5" xfId="564"/>
    <cellStyle name="Normal 36" xfId="565"/>
    <cellStyle name="Normal 36 2" xfId="566"/>
    <cellStyle name="Normal 36 2 2" xfId="567"/>
    <cellStyle name="Normal 36 2 3" xfId="568"/>
    <cellStyle name="Normal 36 3" xfId="569"/>
    <cellStyle name="Normal 36 4" xfId="570"/>
    <cellStyle name="Normal 36 5" xfId="571"/>
    <cellStyle name="Normal 37" xfId="572"/>
    <cellStyle name="Normal 37 2" xfId="573"/>
    <cellStyle name="Normal 37 2 2" xfId="574"/>
    <cellStyle name="Normal 37 2 3" xfId="575"/>
    <cellStyle name="Normal 37 3" xfId="576"/>
    <cellStyle name="Normal 37 4" xfId="577"/>
    <cellStyle name="Normal 37 5" xfId="578"/>
    <cellStyle name="Normal 38" xfId="579"/>
    <cellStyle name="Normal 38 2" xfId="580"/>
    <cellStyle name="Normal 38 2 2" xfId="581"/>
    <cellStyle name="Normal 38 2 3" xfId="582"/>
    <cellStyle name="Normal 38 3" xfId="583"/>
    <cellStyle name="Normal 38 4" xfId="584"/>
    <cellStyle name="Normal 39" xfId="5"/>
    <cellStyle name="Normal 39 2" xfId="585"/>
    <cellStyle name="Normal 4" xfId="586"/>
    <cellStyle name="Normal 4 2" xfId="587"/>
    <cellStyle name="Normal 4 2 2" xfId="588"/>
    <cellStyle name="Normal 4 2 2 2" xfId="589"/>
    <cellStyle name="Normal 4 2 2 3" xfId="943"/>
    <cellStyle name="Normal 4 2 3" xfId="590"/>
    <cellStyle name="Normal 4 2 4" xfId="942"/>
    <cellStyle name="Normal 4 3" xfId="591"/>
    <cellStyle name="Normal 4 3 2" xfId="592"/>
    <cellStyle name="Normal 4 3 2 2" xfId="945"/>
    <cellStyle name="Normal 4 3 3" xfId="593"/>
    <cellStyle name="Normal 4 3 4" xfId="944"/>
    <cellStyle name="Normal 4 4" xfId="594"/>
    <cellStyle name="Normal 4 4 2" xfId="595"/>
    <cellStyle name="Normal 4 4 2 2" xfId="596"/>
    <cellStyle name="Normal 4 5" xfId="597"/>
    <cellStyle name="Normal 4 6" xfId="598"/>
    <cellStyle name="Normal 4 7" xfId="599"/>
    <cellStyle name="Normal 4 8" xfId="941"/>
    <cellStyle name="Normal 40" xfId="600"/>
    <cellStyle name="Normal 41" xfId="601"/>
    <cellStyle name="Normal 42" xfId="602"/>
    <cellStyle name="Normal 43" xfId="603"/>
    <cellStyle name="Normal 44" xfId="604"/>
    <cellStyle name="Normal 45" xfId="605"/>
    <cellStyle name="Normal 46" xfId="606"/>
    <cellStyle name="Normal 47" xfId="607"/>
    <cellStyle name="Normal 48" xfId="608"/>
    <cellStyle name="Normal 49" xfId="609"/>
    <cellStyle name="Normal 5" xfId="610"/>
    <cellStyle name="Normal 5 2" xfId="611"/>
    <cellStyle name="Normal 5 2 2" xfId="612"/>
    <cellStyle name="Normal 5 2 2 2" xfId="613"/>
    <cellStyle name="Normal 5 2 2 3" xfId="614"/>
    <cellStyle name="Normal 5 2 3" xfId="615"/>
    <cellStyle name="Normal 5 2 4" xfId="616"/>
    <cellStyle name="Normal 5 2 5" xfId="617"/>
    <cellStyle name="Normal 5 3" xfId="618"/>
    <cellStyle name="Normal 5 3 2" xfId="619"/>
    <cellStyle name="Normal 5 3 2 2" xfId="620"/>
    <cellStyle name="Normal 5 3 2 3" xfId="621"/>
    <cellStyle name="Normal 5 3 3" xfId="622"/>
    <cellStyle name="Normal 5 3 4" xfId="623"/>
    <cellStyle name="Normal 5 3 5" xfId="624"/>
    <cellStyle name="Normal 5 4" xfId="625"/>
    <cellStyle name="Normal 5 4 2" xfId="626"/>
    <cellStyle name="Normal 5 4 2 2" xfId="627"/>
    <cellStyle name="Normal 5 4 2 3" xfId="628"/>
    <cellStyle name="Normal 5 4 3" xfId="629"/>
    <cellStyle name="Normal 5 4 4" xfId="630"/>
    <cellStyle name="Normal 5 5" xfId="631"/>
    <cellStyle name="Normal 5 5 2" xfId="632"/>
    <cellStyle name="Normal 5 5 2 2" xfId="633"/>
    <cellStyle name="Normal 5 5 2 3" xfId="634"/>
    <cellStyle name="Normal 5 5 3" xfId="635"/>
    <cellStyle name="Normal 5 5 4" xfId="636"/>
    <cellStyle name="Normal 5 6" xfId="637"/>
    <cellStyle name="Normal 5 6 2" xfId="638"/>
    <cellStyle name="Normal 5 6 3" xfId="639"/>
    <cellStyle name="Normal 5 7" xfId="640"/>
    <cellStyle name="Normal 5 8" xfId="641"/>
    <cellStyle name="Normal 5 9" xfId="642"/>
    <cellStyle name="Normal 50" xfId="643"/>
    <cellStyle name="Normal 51" xfId="644"/>
    <cellStyle name="Normal 52" xfId="645"/>
    <cellStyle name="Normal 53" xfId="646"/>
    <cellStyle name="Normal 54" xfId="647"/>
    <cellStyle name="Normal 55" xfId="648"/>
    <cellStyle name="Normal 56" xfId="649"/>
    <cellStyle name="Normal 57" xfId="650"/>
    <cellStyle name="Normal 58" xfId="651"/>
    <cellStyle name="Normal 59" xfId="652"/>
    <cellStyle name="Normal 6" xfId="653"/>
    <cellStyle name="Normal 6 2" xfId="654"/>
    <cellStyle name="Normal 6 2 2" xfId="655"/>
    <cellStyle name="Normal 6 2 3" xfId="947"/>
    <cellStyle name="Normal 6 3" xfId="656"/>
    <cellStyle name="Normal 6 4" xfId="657"/>
    <cellStyle name="Normal 6 5" xfId="946"/>
    <cellStyle name="Normal 60" xfId="658"/>
    <cellStyle name="Normal 61" xfId="659"/>
    <cellStyle name="Normal 62" xfId="660"/>
    <cellStyle name="Normal 63" xfId="661"/>
    <cellStyle name="Normal 64" xfId="662"/>
    <cellStyle name="Normal 65" xfId="663"/>
    <cellStyle name="Normal 66" xfId="664"/>
    <cellStyle name="Normal 67" xfId="665"/>
    <cellStyle name="Normal 68" xfId="666"/>
    <cellStyle name="Normal 69" xfId="667"/>
    <cellStyle name="Normal 7" xfId="668"/>
    <cellStyle name="Normal 7 2" xfId="669"/>
    <cellStyle name="Normal 7 2 2" xfId="670"/>
    <cellStyle name="Normal 7 2 3" xfId="949"/>
    <cellStyle name="Normal 7 3" xfId="671"/>
    <cellStyle name="Normal 7 4" xfId="948"/>
    <cellStyle name="Normal 70" xfId="672"/>
    <cellStyle name="Normal 71" xfId="673"/>
    <cellStyle name="Normal 72" xfId="674"/>
    <cellStyle name="Normal 73" xfId="675"/>
    <cellStyle name="Normal 74" xfId="676"/>
    <cellStyle name="Normal 75" xfId="677"/>
    <cellStyle name="Normal 76" xfId="678"/>
    <cellStyle name="Normal 77" xfId="679"/>
    <cellStyle name="Normal 78" xfId="680"/>
    <cellStyle name="Normal 79" xfId="681"/>
    <cellStyle name="Normal 8" xfId="682"/>
    <cellStyle name="Normal 8 2" xfId="683"/>
    <cellStyle name="Normal 8 2 2" xfId="684"/>
    <cellStyle name="Normal 8 2 2 2" xfId="685"/>
    <cellStyle name="Normal 8 2 2 3" xfId="686"/>
    <cellStyle name="Normal 8 2 3" xfId="687"/>
    <cellStyle name="Normal 8 2 4" xfId="688"/>
    <cellStyle name="Normal 8 3" xfId="689"/>
    <cellStyle name="Normal 8 3 2" xfId="690"/>
    <cellStyle name="Normal 8 3 2 2" xfId="691"/>
    <cellStyle name="Normal 8 3 2 3" xfId="692"/>
    <cellStyle name="Normal 8 3 3" xfId="693"/>
    <cellStyle name="Normal 8 3 4" xfId="694"/>
    <cellStyle name="Normal 8 4" xfId="695"/>
    <cellStyle name="Normal 8 4 2" xfId="696"/>
    <cellStyle name="Normal 8 4 3" xfId="697"/>
    <cellStyle name="Normal 8 5" xfId="698"/>
    <cellStyle name="Normal 8 6" xfId="699"/>
    <cellStyle name="Normal 8 7" xfId="700"/>
    <cellStyle name="Normal 80" xfId="701"/>
    <cellStyle name="Normal 81" xfId="702"/>
    <cellStyle name="Normal 82" xfId="703"/>
    <cellStyle name="Normal 83" xfId="704"/>
    <cellStyle name="Normal 84" xfId="705"/>
    <cellStyle name="Normal 85" xfId="706"/>
    <cellStyle name="Normal 9" xfId="707"/>
    <cellStyle name="Normal 9 2" xfId="708"/>
    <cellStyle name="Normal 9 2 2" xfId="709"/>
    <cellStyle name="Normal 9 2 2 2" xfId="710"/>
    <cellStyle name="Normal 9 2 2 3" xfId="711"/>
    <cellStyle name="Normal 9 2 3" xfId="712"/>
    <cellStyle name="Normal 9 2 4" xfId="713"/>
    <cellStyle name="Normal 9 2 5" xfId="714"/>
    <cellStyle name="Normal 9 3" xfId="715"/>
    <cellStyle name="Normal 9 3 2" xfId="716"/>
    <cellStyle name="Normal 9 3 2 2" xfId="717"/>
    <cellStyle name="Normal 9 3 2 3" xfId="718"/>
    <cellStyle name="Normal 9 3 3" xfId="719"/>
    <cellStyle name="Normal 9 3 4" xfId="720"/>
    <cellStyle name="Normal 9 4" xfId="721"/>
    <cellStyle name="Normal 9 4 2" xfId="722"/>
    <cellStyle name="Normal 9 4 3" xfId="723"/>
    <cellStyle name="Normal 9 5" xfId="724"/>
    <cellStyle name="Normal 9 6" xfId="725"/>
    <cellStyle name="Normal 9 7" xfId="726"/>
    <cellStyle name="OfWhich" xfId="727"/>
    <cellStyle name="Percent" xfId="2" builtinId="5"/>
    <cellStyle name="Percent [2]" xfId="728"/>
    <cellStyle name="Percent [2] 2" xfId="950"/>
    <cellStyle name="Percent 10" xfId="729"/>
    <cellStyle name="Percent 10 2" xfId="730"/>
    <cellStyle name="Percent 10 3" xfId="731"/>
    <cellStyle name="Percent 10 4" xfId="732"/>
    <cellStyle name="Percent 10 5" xfId="951"/>
    <cellStyle name="Percent 11" xfId="733"/>
    <cellStyle name="Percent 11 2" xfId="734"/>
    <cellStyle name="Percent 11 3" xfId="735"/>
    <cellStyle name="Percent 11 4" xfId="952"/>
    <cellStyle name="Percent 12" xfId="736"/>
    <cellStyle name="Percent 13" xfId="737"/>
    <cellStyle name="Percent 13 2" xfId="738"/>
    <cellStyle name="Percent 13 2 2" xfId="953"/>
    <cellStyle name="Percent 14" xfId="739"/>
    <cellStyle name="Percent 15" xfId="740"/>
    <cellStyle name="Percent 16" xfId="741"/>
    <cellStyle name="Percent 17" xfId="742"/>
    <cellStyle name="Percent 18" xfId="743"/>
    <cellStyle name="Percent 19" xfId="744"/>
    <cellStyle name="Percent 2" xfId="745"/>
    <cellStyle name="Percent 2 2" xfId="746"/>
    <cellStyle name="Percent 2 2 2" xfId="747"/>
    <cellStyle name="Percent 2 2 2 2" xfId="748"/>
    <cellStyle name="Percent 2 2 2 2 2" xfId="957"/>
    <cellStyle name="Percent 2 2 2 3" xfId="956"/>
    <cellStyle name="Percent 2 2 3" xfId="749"/>
    <cellStyle name="Percent 2 2 3 2" xfId="958"/>
    <cellStyle name="Percent 2 2 4" xfId="750"/>
    <cellStyle name="Percent 2 2 5" xfId="751"/>
    <cellStyle name="Percent 2 2 5 2" xfId="959"/>
    <cellStyle name="Percent 2 2 6" xfId="955"/>
    <cellStyle name="Percent 2 3" xfId="752"/>
    <cellStyle name="Percent 2 3 2" xfId="960"/>
    <cellStyle name="Percent 2 4" xfId="753"/>
    <cellStyle name="Percent 2 5" xfId="754"/>
    <cellStyle name="Percent 2 6" xfId="755"/>
    <cellStyle name="Percent 2 7" xfId="954"/>
    <cellStyle name="Percent 20" xfId="756"/>
    <cellStyle name="Percent 21" xfId="757"/>
    <cellStyle name="Percent 22" xfId="758"/>
    <cellStyle name="Percent 23" xfId="759"/>
    <cellStyle name="Percent 24" xfId="760"/>
    <cellStyle name="Percent 25" xfId="761"/>
    <cellStyle name="Percent 26" xfId="762"/>
    <cellStyle name="Percent 27" xfId="763"/>
    <cellStyle name="Percent 28" xfId="764"/>
    <cellStyle name="Percent 29" xfId="765"/>
    <cellStyle name="Percent 3" xfId="766"/>
    <cellStyle name="Percent 3 2" xfId="767"/>
    <cellStyle name="Percent 3 2 2" xfId="768"/>
    <cellStyle name="Percent 3 2 2 2" xfId="769"/>
    <cellStyle name="Percent 3 2 2 2 2" xfId="964"/>
    <cellStyle name="Percent 3 2 2 3" xfId="963"/>
    <cellStyle name="Percent 3 2 3" xfId="770"/>
    <cellStyle name="Percent 3 2 4" xfId="962"/>
    <cellStyle name="Percent 3 3" xfId="771"/>
    <cellStyle name="Percent 3 3 2" xfId="772"/>
    <cellStyle name="Percent 3 3 2 2" xfId="966"/>
    <cellStyle name="Percent 3 3 3" xfId="965"/>
    <cellStyle name="Percent 3 4" xfId="773"/>
    <cellStyle name="Percent 3 5" xfId="961"/>
    <cellStyle name="Percent 30" xfId="774"/>
    <cellStyle name="Percent 31" xfId="775"/>
    <cellStyle name="Percent 32" xfId="776"/>
    <cellStyle name="Percent 33" xfId="777"/>
    <cellStyle name="Percent 34" xfId="778"/>
    <cellStyle name="Percent 35" xfId="779"/>
    <cellStyle name="Percent 36" xfId="780"/>
    <cellStyle name="Percent 37" xfId="781"/>
    <cellStyle name="Percent 38" xfId="782"/>
    <cellStyle name="Percent 39" xfId="783"/>
    <cellStyle name="Percent 4" xfId="784"/>
    <cellStyle name="Percent 4 2" xfId="785"/>
    <cellStyle name="Percent 4 2 2" xfId="786"/>
    <cellStyle name="Percent 4 2 2 2" xfId="787"/>
    <cellStyle name="Percent 4 2 2 3" xfId="969"/>
    <cellStyle name="Percent 4 2 3" xfId="788"/>
    <cellStyle name="Percent 4 2 4" xfId="968"/>
    <cellStyle name="Percent 4 3" xfId="789"/>
    <cellStyle name="Percent 4 3 2" xfId="790"/>
    <cellStyle name="Percent 4 3 3" xfId="970"/>
    <cellStyle name="Percent 4 4" xfId="967"/>
    <cellStyle name="Percent 40" xfId="791"/>
    <cellStyle name="Percent 41" xfId="792"/>
    <cellStyle name="Percent 42" xfId="793"/>
    <cellStyle name="Percent 43" xfId="794"/>
    <cellStyle name="Percent 44" xfId="795"/>
    <cellStyle name="Percent 45" xfId="796"/>
    <cellStyle name="Percent 46" xfId="797"/>
    <cellStyle name="Percent 47" xfId="798"/>
    <cellStyle name="Percent 5" xfId="799"/>
    <cellStyle name="Percent 5 2" xfId="800"/>
    <cellStyle name="Percent 5 2 2" xfId="801"/>
    <cellStyle name="Percent 5 2 2 2" xfId="973"/>
    <cellStyle name="Percent 5 2 3" xfId="972"/>
    <cellStyle name="Percent 5 3" xfId="802"/>
    <cellStyle name="Percent 5 3 2" xfId="974"/>
    <cellStyle name="Percent 5 4" xfId="803"/>
    <cellStyle name="Percent 5 5" xfId="971"/>
    <cellStyle name="Percent 6" xfId="804"/>
    <cellStyle name="Percent 6 2" xfId="805"/>
    <cellStyle name="Percent 6 2 2" xfId="806"/>
    <cellStyle name="Percent 6 2 2 2" xfId="977"/>
    <cellStyle name="Percent 6 2 3" xfId="976"/>
    <cellStyle name="Percent 6 3" xfId="807"/>
    <cellStyle name="Percent 6 3 2" xfId="978"/>
    <cellStyle name="Percent 6 4" xfId="808"/>
    <cellStyle name="Percent 6 5" xfId="975"/>
    <cellStyle name="Percent 7" xfId="809"/>
    <cellStyle name="Percent 7 2" xfId="810"/>
    <cellStyle name="Percent 7 2 2" xfId="811"/>
    <cellStyle name="Percent 7 2 2 2" xfId="981"/>
    <cellStyle name="Percent 7 2 3" xfId="980"/>
    <cellStyle name="Percent 7 3" xfId="812"/>
    <cellStyle name="Percent 7 3 2" xfId="982"/>
    <cellStyle name="Percent 7 4" xfId="813"/>
    <cellStyle name="Percent 7 5" xfId="979"/>
    <cellStyle name="Percent 8" xfId="814"/>
    <cellStyle name="Percent 8 2" xfId="815"/>
    <cellStyle name="Percent 8 2 2" xfId="984"/>
    <cellStyle name="Percent 8 3" xfId="816"/>
    <cellStyle name="Percent 8 4" xfId="983"/>
    <cellStyle name="Percent 9" xfId="817"/>
    <cellStyle name="Percent 9 2" xfId="818"/>
    <cellStyle name="Percent 9 3" xfId="819"/>
    <cellStyle name="Percent 9 4" xfId="820"/>
    <cellStyle name="Percent 9 5" xfId="985"/>
    <cellStyle name="Standard_Data" xfId="821"/>
    <cellStyle name="style" xfId="822"/>
    <cellStyle name="Style 1" xfId="823"/>
    <cellStyle name="style 2" xfId="824"/>
    <cellStyle name="style 3" xfId="825"/>
    <cellStyle name="style 4" xfId="826"/>
    <cellStyle name="style1" xfId="827"/>
    <cellStyle name="style2" xfId="828"/>
    <cellStyle name="subtotals" xfId="829"/>
    <cellStyle name="þ_x001d_ð &amp;ý&amp;†ýG_x0008_ X_x000a__x0007__x0001__x0001_" xfId="830"/>
    <cellStyle name="þ_x001d_ð &amp;ý&amp;†ýG_x0008_ X_x000a__x0007__x0001__x0001_ 2" xfId="986"/>
    <cellStyle name="UnitValuation" xfId="831"/>
    <cellStyle name="Währung [0]_35ERI8T2gbIEMixb4v26icuOo" xfId="832"/>
    <cellStyle name="Währung_35ERI8T2gbIEMixb4v26icuOo" xfId="833"/>
    <cellStyle name="콤마 [0]_RESULTS" xfId="834"/>
    <cellStyle name="콤마_RESULTS" xfId="835"/>
    <cellStyle name="통화 [0]_RESULTS" xfId="836"/>
    <cellStyle name="통화_RESULTS" xfId="837"/>
    <cellStyle name="표준_12월 " xfId="83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1.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40"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495299</xdr:colOff>
      <xdr:row>6</xdr:row>
      <xdr:rowOff>123066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38150" y="0"/>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3028949</xdr:colOff>
      <xdr:row>6</xdr:row>
      <xdr:rowOff>132591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295275</xdr:colOff>
      <xdr:row>0</xdr:row>
      <xdr:rowOff>19050</xdr:rowOff>
    </xdr:from>
    <xdr:to>
      <xdr:col>2</xdr:col>
      <xdr:colOff>3028949</xdr:colOff>
      <xdr:row>6</xdr:row>
      <xdr:rowOff>142116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14350" y="19050"/>
          <a:ext cx="3038474" cy="12660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J19"/>
  <sheetViews>
    <sheetView showGridLines="0" workbookViewId="0">
      <selection activeCell="E10" sqref="E10"/>
    </sheetView>
  </sheetViews>
  <sheetFormatPr defaultRowHeight="15"/>
  <cols>
    <col min="1" max="1" width="3.28515625" style="7" customWidth="1"/>
    <col min="2" max="2" width="3.28515625" customWidth="1"/>
    <col min="3" max="3" width="10.7109375" bestFit="1" customWidth="1"/>
  </cols>
  <sheetData>
    <row r="10" spans="3:10" ht="46.5">
      <c r="C10" s="11" t="s">
        <v>157</v>
      </c>
      <c r="D10" s="3"/>
    </row>
    <row r="12" spans="3:10" ht="28.5">
      <c r="C12" s="4"/>
      <c r="D12" s="5"/>
      <c r="E12" s="5"/>
      <c r="F12" s="5"/>
      <c r="G12" s="5"/>
      <c r="H12" s="5"/>
      <c r="I12" s="5"/>
      <c r="J12" s="5"/>
    </row>
    <row r="13" spans="3:10" ht="28.5">
      <c r="C13" s="4">
        <v>2017</v>
      </c>
      <c r="D13" s="4"/>
      <c r="E13" s="5"/>
      <c r="F13" s="5"/>
      <c r="G13" s="5"/>
      <c r="H13" s="5"/>
      <c r="I13" s="5"/>
      <c r="J13" s="5"/>
    </row>
    <row r="19" spans="3:3">
      <c r="C19" s="6"/>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1"/>
  <sheetViews>
    <sheetView zoomScaleNormal="100" workbookViewId="0">
      <selection activeCell="Q6" sqref="Q6"/>
    </sheetView>
  </sheetViews>
  <sheetFormatPr defaultRowHeight="15"/>
  <cols>
    <col min="1" max="1" width="10.85546875" customWidth="1"/>
    <col min="2" max="2" width="7.7109375" bestFit="1" customWidth="1"/>
    <col min="3" max="6" width="6.5703125" bestFit="1" customWidth="1"/>
    <col min="7" max="9" width="5.7109375" bestFit="1" customWidth="1"/>
    <col min="10" max="10" width="5.85546875" bestFit="1" customWidth="1"/>
    <col min="11" max="14" width="5.7109375" bestFit="1" customWidth="1"/>
    <col min="15" max="15" width="5.7109375" customWidth="1"/>
    <col min="16" max="16" width="6.7109375" bestFit="1" customWidth="1"/>
  </cols>
  <sheetData>
    <row r="1" spans="2:17" ht="15.75" thickBot="1"/>
    <row r="2" spans="2:17" ht="25.5" customHeight="1">
      <c r="B2" s="162" t="s">
        <v>345</v>
      </c>
      <c r="C2" s="163"/>
      <c r="D2" s="163"/>
      <c r="E2" s="163"/>
      <c r="F2" s="163"/>
      <c r="G2" s="163"/>
      <c r="H2" s="163"/>
      <c r="I2" s="163"/>
      <c r="J2" s="163"/>
      <c r="K2" s="163"/>
      <c r="L2" s="163"/>
      <c r="M2" s="163"/>
      <c r="N2" s="163"/>
      <c r="O2" s="163"/>
      <c r="P2" s="164"/>
    </row>
    <row r="3" spans="2:17" ht="15.75" thickBot="1">
      <c r="B3" s="165" t="s">
        <v>243</v>
      </c>
      <c r="C3" s="166"/>
      <c r="D3" s="166"/>
      <c r="E3" s="166"/>
      <c r="F3" s="166"/>
      <c r="G3" s="166"/>
      <c r="H3" s="166"/>
      <c r="I3" s="166"/>
      <c r="J3" s="166"/>
      <c r="K3" s="166"/>
      <c r="L3" s="166"/>
      <c r="M3" s="166"/>
      <c r="N3" s="166"/>
      <c r="O3" s="166"/>
      <c r="P3" s="167"/>
    </row>
    <row r="4" spans="2:17">
      <c r="B4" s="47" t="s">
        <v>237</v>
      </c>
      <c r="C4" s="141">
        <v>42522</v>
      </c>
      <c r="D4" s="141">
        <v>42552</v>
      </c>
      <c r="E4" s="141">
        <v>42583</v>
      </c>
      <c r="F4" s="141">
        <v>42614</v>
      </c>
      <c r="G4" s="141">
        <v>42644</v>
      </c>
      <c r="H4" s="141">
        <v>42675</v>
      </c>
      <c r="I4" s="141">
        <v>42705</v>
      </c>
      <c r="J4" s="141">
        <v>42736</v>
      </c>
      <c r="K4" s="141">
        <v>42767</v>
      </c>
      <c r="L4" s="141">
        <v>42795</v>
      </c>
      <c r="M4" s="141">
        <v>42826</v>
      </c>
      <c r="N4" s="141">
        <v>42856</v>
      </c>
      <c r="O4" s="141">
        <v>42887</v>
      </c>
      <c r="P4" s="48" t="s">
        <v>232</v>
      </c>
    </row>
    <row r="5" spans="2:17">
      <c r="B5" s="49" t="s">
        <v>0</v>
      </c>
      <c r="C5" s="147">
        <v>136820</v>
      </c>
      <c r="D5" s="147">
        <v>139614</v>
      </c>
      <c r="E5" s="116">
        <v>140492</v>
      </c>
      <c r="F5" s="147">
        <v>141066.46621543297</v>
      </c>
      <c r="G5" s="147">
        <v>140611.04234348101</v>
      </c>
      <c r="H5" s="147">
        <v>137773.30757952199</v>
      </c>
      <c r="I5" s="147">
        <v>139870.18958910741</v>
      </c>
      <c r="J5" s="147">
        <v>141246.83416286725</v>
      </c>
      <c r="K5" s="147">
        <v>142985.20525311228</v>
      </c>
      <c r="L5" s="147">
        <v>145038.87496201915</v>
      </c>
      <c r="M5" s="147">
        <v>145769.24067307243</v>
      </c>
      <c r="N5" s="147">
        <v>146325.90139259788</v>
      </c>
      <c r="O5" s="147">
        <v>146194.27958433743</v>
      </c>
      <c r="P5" s="52" t="s">
        <v>4</v>
      </c>
      <c r="Q5" s="130"/>
    </row>
    <row r="6" spans="2:17">
      <c r="B6" s="49" t="s">
        <v>1</v>
      </c>
      <c r="C6" s="147">
        <v>24948</v>
      </c>
      <c r="D6" s="147">
        <v>25390</v>
      </c>
      <c r="E6" s="116">
        <v>25742</v>
      </c>
      <c r="F6" s="147">
        <v>25929.440655188995</v>
      </c>
      <c r="G6" s="147">
        <v>26093.759380437001</v>
      </c>
      <c r="H6" s="147">
        <v>25686.418402949999</v>
      </c>
      <c r="I6" s="147">
        <v>26069.339617863079</v>
      </c>
      <c r="J6" s="147">
        <v>26110.844008206383</v>
      </c>
      <c r="K6" s="147">
        <v>26243.03457301022</v>
      </c>
      <c r="L6" s="147">
        <v>26818.400024822782</v>
      </c>
      <c r="M6" s="147">
        <v>27022.75802470035</v>
      </c>
      <c r="N6" s="147">
        <v>27381.496933769839</v>
      </c>
      <c r="O6" s="147">
        <v>27486.93672194059</v>
      </c>
      <c r="P6" s="52" t="s">
        <v>5</v>
      </c>
      <c r="Q6" s="130"/>
    </row>
    <row r="7" spans="2:17">
      <c r="B7" s="49" t="s">
        <v>2</v>
      </c>
      <c r="C7" s="147">
        <v>55659</v>
      </c>
      <c r="D7" s="147">
        <v>57878</v>
      </c>
      <c r="E7" s="116">
        <v>58375</v>
      </c>
      <c r="F7" s="147">
        <v>59806.718204166988</v>
      </c>
      <c r="G7" s="147">
        <v>60042.755009624001</v>
      </c>
      <c r="H7" s="147">
        <v>60773.031533134999</v>
      </c>
      <c r="I7" s="147">
        <v>62831.985792206491</v>
      </c>
      <c r="J7" s="147">
        <v>64966.168079913507</v>
      </c>
      <c r="K7" s="147">
        <v>65478.250137879775</v>
      </c>
      <c r="L7" s="147">
        <v>67440.737762566132</v>
      </c>
      <c r="M7" s="147">
        <v>68847.540532899002</v>
      </c>
      <c r="N7" s="147">
        <v>70260.401377189017</v>
      </c>
      <c r="O7" s="147">
        <v>71615.249147867609</v>
      </c>
      <c r="P7" s="52" t="s">
        <v>6</v>
      </c>
      <c r="Q7" s="130"/>
    </row>
    <row r="8" spans="2:17" ht="15.75" thickBot="1">
      <c r="B8" s="53" t="s">
        <v>3</v>
      </c>
      <c r="C8" s="127">
        <f t="shared" ref="C8:M8" si="0">SUM(C5:C7)</f>
        <v>217427</v>
      </c>
      <c r="D8" s="127">
        <f t="shared" si="0"/>
        <v>222882</v>
      </c>
      <c r="E8" s="127">
        <f t="shared" si="0"/>
        <v>224609</v>
      </c>
      <c r="F8" s="127">
        <f t="shared" si="0"/>
        <v>226802.62507478893</v>
      </c>
      <c r="G8" s="127">
        <f t="shared" si="0"/>
        <v>226747.55673354201</v>
      </c>
      <c r="H8" s="127">
        <f t="shared" si="0"/>
        <v>224232.75751560699</v>
      </c>
      <c r="I8" s="127">
        <f t="shared" si="0"/>
        <v>228771.51499917696</v>
      </c>
      <c r="J8" s="127">
        <f t="shared" si="0"/>
        <v>232323.84625098715</v>
      </c>
      <c r="K8" s="127">
        <f t="shared" si="0"/>
        <v>234706.48996400228</v>
      </c>
      <c r="L8" s="127">
        <f t="shared" si="0"/>
        <v>239298.01274940808</v>
      </c>
      <c r="M8" s="127">
        <f t="shared" si="0"/>
        <v>241639.5392306718</v>
      </c>
      <c r="N8" s="127">
        <f t="shared" ref="N8:O8" si="1">SUM(N5:N7)</f>
        <v>243967.79970355675</v>
      </c>
      <c r="O8" s="127">
        <f t="shared" si="1"/>
        <v>245296.46545414563</v>
      </c>
      <c r="P8" s="54" t="s">
        <v>3</v>
      </c>
      <c r="Q8" s="130"/>
    </row>
    <row r="9" spans="2:17" ht="15.75" thickBot="1">
      <c r="B9" s="168"/>
      <c r="C9" s="169"/>
      <c r="D9" s="169"/>
      <c r="E9" s="169"/>
      <c r="F9" s="169"/>
      <c r="G9" s="169"/>
      <c r="H9" s="169"/>
      <c r="I9" s="169"/>
      <c r="J9" s="169"/>
      <c r="K9" s="169"/>
      <c r="L9" s="169"/>
      <c r="M9" s="169"/>
      <c r="N9" s="169"/>
      <c r="O9" s="169"/>
      <c r="P9" s="170"/>
    </row>
    <row r="10" spans="2:17">
      <c r="B10" s="24"/>
      <c r="C10" s="24"/>
      <c r="D10" s="24"/>
      <c r="E10" s="24"/>
      <c r="F10" s="24"/>
      <c r="G10" s="24"/>
      <c r="H10" s="24"/>
      <c r="I10" s="24"/>
      <c r="K10" s="24"/>
      <c r="L10" s="24"/>
      <c r="M10" s="130"/>
      <c r="N10" s="130"/>
      <c r="O10" s="130"/>
    </row>
    <row r="11" spans="2:17">
      <c r="M11" s="130"/>
      <c r="N11" s="130"/>
      <c r="O11" s="130"/>
    </row>
  </sheetData>
  <mergeCells count="3">
    <mergeCell ref="B2:P2"/>
    <mergeCell ref="B3:P3"/>
    <mergeCell ref="B9:P9"/>
  </mergeCells>
  <pageMargins left="0.7" right="0.7" top="0.75" bottom="0.75" header="0.3" footer="0.3"/>
  <ignoredErrors>
    <ignoredError sqref="C8:O8"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39"/>
  <sheetViews>
    <sheetView topLeftCell="A16" zoomScaleNormal="100" workbookViewId="0">
      <selection activeCell="D4" sqref="D4:P38"/>
    </sheetView>
  </sheetViews>
  <sheetFormatPr defaultRowHeight="15"/>
  <cols>
    <col min="1" max="1" width="6.42578125" customWidth="1"/>
    <col min="2" max="2" width="2.7109375" bestFit="1" customWidth="1"/>
    <col min="3" max="3" width="9.5703125" bestFit="1" customWidth="1"/>
    <col min="4" max="12" width="5.85546875" customWidth="1"/>
    <col min="13" max="14" width="5.28515625" bestFit="1" customWidth="1"/>
    <col min="15" max="16" width="5.28515625" customWidth="1"/>
    <col min="17" max="17" width="14.5703125" bestFit="1" customWidth="1"/>
  </cols>
  <sheetData>
    <row r="1" spans="2:18" ht="15.75" thickBot="1"/>
    <row r="2" spans="2:18" ht="24" customHeight="1">
      <c r="B2" s="162" t="s">
        <v>244</v>
      </c>
      <c r="C2" s="171"/>
      <c r="D2" s="171"/>
      <c r="E2" s="171"/>
      <c r="F2" s="171"/>
      <c r="G2" s="171"/>
      <c r="H2" s="171"/>
      <c r="I2" s="171"/>
      <c r="J2" s="171"/>
      <c r="K2" s="171"/>
      <c r="L2" s="171"/>
      <c r="M2" s="171"/>
      <c r="N2" s="171"/>
      <c r="O2" s="171"/>
      <c r="P2" s="171"/>
      <c r="Q2" s="172"/>
    </row>
    <row r="3" spans="2:18" ht="15.75" thickBot="1">
      <c r="B3" s="173" t="s">
        <v>236</v>
      </c>
      <c r="C3" s="174"/>
      <c r="D3" s="174"/>
      <c r="E3" s="174"/>
      <c r="F3" s="174"/>
      <c r="G3" s="174"/>
      <c r="H3" s="174"/>
      <c r="I3" s="174"/>
      <c r="J3" s="174"/>
      <c r="K3" s="174"/>
      <c r="L3" s="174"/>
      <c r="M3" s="174"/>
      <c r="N3" s="174"/>
      <c r="O3" s="174"/>
      <c r="P3" s="174"/>
      <c r="Q3" s="175"/>
    </row>
    <row r="4" spans="2:18" ht="15.75" thickBot="1">
      <c r="B4" s="55" t="s">
        <v>7</v>
      </c>
      <c r="C4" s="56" t="s">
        <v>8</v>
      </c>
      <c r="D4" s="145">
        <v>42522</v>
      </c>
      <c r="E4" s="145">
        <v>42552</v>
      </c>
      <c r="F4" s="145">
        <v>42583</v>
      </c>
      <c r="G4" s="145">
        <v>42614</v>
      </c>
      <c r="H4" s="145">
        <v>42644</v>
      </c>
      <c r="I4" s="145">
        <v>42675</v>
      </c>
      <c r="J4" s="145">
        <v>42705</v>
      </c>
      <c r="K4" s="145">
        <v>42736</v>
      </c>
      <c r="L4" s="145">
        <v>42767</v>
      </c>
      <c r="M4" s="145">
        <v>42795</v>
      </c>
      <c r="N4" s="145">
        <v>42826</v>
      </c>
      <c r="O4" s="145">
        <v>42856</v>
      </c>
      <c r="P4" s="145">
        <v>42887</v>
      </c>
      <c r="Q4" s="57" t="s">
        <v>43</v>
      </c>
    </row>
    <row r="5" spans="2:18">
      <c r="B5" s="40">
        <v>1</v>
      </c>
      <c r="C5" s="38" t="s">
        <v>9</v>
      </c>
      <c r="D5" s="58">
        <v>321</v>
      </c>
      <c r="E5" s="58">
        <v>327</v>
      </c>
      <c r="F5" s="58">
        <v>336</v>
      </c>
      <c r="G5" s="120">
        <v>336.21237605099998</v>
      </c>
      <c r="H5" s="147">
        <v>351.39920129699999</v>
      </c>
      <c r="I5" s="147">
        <v>329.96388256199998</v>
      </c>
      <c r="J5" s="147">
        <v>335.783777058</v>
      </c>
      <c r="K5" s="147">
        <v>339.04653904600002</v>
      </c>
      <c r="L5" s="147">
        <v>339.85017973800001</v>
      </c>
      <c r="M5" s="147">
        <v>327.26431198099999</v>
      </c>
      <c r="N5" s="147">
        <v>347.898751576</v>
      </c>
      <c r="O5" s="147">
        <v>348.77999918500001</v>
      </c>
      <c r="P5" s="147">
        <v>355.20460372399998</v>
      </c>
      <c r="Q5" s="52" t="s">
        <v>9</v>
      </c>
      <c r="R5" s="24"/>
    </row>
    <row r="6" spans="2:18">
      <c r="B6" s="40">
        <v>2</v>
      </c>
      <c r="C6" s="38" t="s">
        <v>10</v>
      </c>
      <c r="D6" s="50">
        <v>8899</v>
      </c>
      <c r="E6" s="50">
        <v>9393</v>
      </c>
      <c r="F6" s="50">
        <v>9482</v>
      </c>
      <c r="G6" s="120">
        <v>8133.770452023</v>
      </c>
      <c r="H6" s="147">
        <v>8279.6222432819995</v>
      </c>
      <c r="I6" s="147">
        <v>7860.5759286330003</v>
      </c>
      <c r="J6" s="147">
        <v>8342.1739950039992</v>
      </c>
      <c r="K6" s="147">
        <v>8427.7682121189991</v>
      </c>
      <c r="L6" s="147">
        <v>8387.7948387550005</v>
      </c>
      <c r="M6" s="147">
        <v>8700.8882575970001</v>
      </c>
      <c r="N6" s="147">
        <v>8801.9769315756985</v>
      </c>
      <c r="O6" s="147">
        <v>9021.6835706120601</v>
      </c>
      <c r="P6" s="147">
        <v>9099.0004109335696</v>
      </c>
      <c r="Q6" s="52" t="s">
        <v>10</v>
      </c>
    </row>
    <row r="7" spans="2:18">
      <c r="B7" s="40">
        <v>3</v>
      </c>
      <c r="C7" s="38" t="s">
        <v>11</v>
      </c>
      <c r="D7" s="58">
        <v>67</v>
      </c>
      <c r="E7" s="58">
        <v>65</v>
      </c>
      <c r="F7" s="58">
        <v>67</v>
      </c>
      <c r="G7" s="120">
        <v>67.370359153999999</v>
      </c>
      <c r="H7" s="147">
        <v>70.319029626000003</v>
      </c>
      <c r="I7" s="147">
        <v>65.596600916</v>
      </c>
      <c r="J7" s="147">
        <v>68.080154593570001</v>
      </c>
      <c r="K7" s="147">
        <v>68.083177315980009</v>
      </c>
      <c r="L7" s="147">
        <v>68.086200038390004</v>
      </c>
      <c r="M7" s="147">
        <v>68.839222760880006</v>
      </c>
      <c r="N7" s="147">
        <v>68.84224548329</v>
      </c>
      <c r="O7" s="147">
        <v>68.916506205700003</v>
      </c>
      <c r="P7" s="147">
        <v>69.419528928109997</v>
      </c>
      <c r="Q7" s="52" t="s">
        <v>11</v>
      </c>
    </row>
    <row r="8" spans="2:18">
      <c r="B8" s="40">
        <v>4</v>
      </c>
      <c r="C8" s="38" t="s">
        <v>12</v>
      </c>
      <c r="D8" s="58">
        <v>778</v>
      </c>
      <c r="E8" s="58">
        <v>789</v>
      </c>
      <c r="F8" s="58">
        <v>791</v>
      </c>
      <c r="G8" s="120">
        <v>804.22817268100005</v>
      </c>
      <c r="H8" s="147">
        <v>838.29705984400005</v>
      </c>
      <c r="I8" s="147">
        <v>805.93630809599995</v>
      </c>
      <c r="J8" s="147">
        <v>817.20301835999999</v>
      </c>
      <c r="K8" s="147">
        <v>841.79410865853288</v>
      </c>
      <c r="L8" s="147">
        <v>842.04966802432614</v>
      </c>
      <c r="M8" s="147">
        <v>867.48072486739522</v>
      </c>
      <c r="N8" s="147">
        <v>873.59537886531734</v>
      </c>
      <c r="O8" s="147">
        <v>879.30293039661012</v>
      </c>
      <c r="P8" s="147">
        <v>885.34517123951002</v>
      </c>
      <c r="Q8" s="52" t="s">
        <v>12</v>
      </c>
    </row>
    <row r="9" spans="2:18">
      <c r="B9" s="40">
        <v>5</v>
      </c>
      <c r="C9" s="38" t="s">
        <v>13</v>
      </c>
      <c r="D9" s="50">
        <v>167833</v>
      </c>
      <c r="E9" s="50">
        <v>172042</v>
      </c>
      <c r="F9" s="50">
        <v>173513</v>
      </c>
      <c r="G9" s="147">
        <v>176739.35301493001</v>
      </c>
      <c r="H9" s="147">
        <v>184380.91644681001</v>
      </c>
      <c r="I9" s="147">
        <v>175226.82134118699</v>
      </c>
      <c r="J9" s="147">
        <v>179119.8993347034</v>
      </c>
      <c r="K9" s="147">
        <v>182122.44311399155</v>
      </c>
      <c r="L9" s="147">
        <v>184391.37722485024</v>
      </c>
      <c r="M9" s="147">
        <v>188015.77560815495</v>
      </c>
      <c r="N9" s="147">
        <v>190253.45657091012</v>
      </c>
      <c r="O9" s="147">
        <v>192152.86220582423</v>
      </c>
      <c r="P9" s="147">
        <v>193082.55250516566</v>
      </c>
      <c r="Q9" s="52" t="s">
        <v>13</v>
      </c>
    </row>
    <row r="10" spans="2:18">
      <c r="B10" s="40">
        <v>6</v>
      </c>
      <c r="C10" s="38" t="s">
        <v>14</v>
      </c>
      <c r="D10" s="58" t="e">
        <v>#N/A</v>
      </c>
      <c r="E10" s="58" t="e">
        <v>#N/A</v>
      </c>
      <c r="F10" s="58" t="e">
        <v>#N/A</v>
      </c>
      <c r="G10" s="120" t="e">
        <v>#N/A</v>
      </c>
      <c r="H10" s="147" t="e">
        <v>#N/A</v>
      </c>
      <c r="I10" s="147" t="e">
        <v>#N/A</v>
      </c>
      <c r="J10" s="147" t="e">
        <v>#N/A</v>
      </c>
      <c r="K10" s="147" t="e">
        <v>#N/A</v>
      </c>
      <c r="L10" s="147" t="e">
        <v>#N/A</v>
      </c>
      <c r="M10" s="147" t="e">
        <v>#N/A</v>
      </c>
      <c r="N10" s="147" t="e">
        <v>#N/A</v>
      </c>
      <c r="O10" s="147" t="e">
        <v>#N/A</v>
      </c>
      <c r="P10" s="147" t="e">
        <v>#N/A</v>
      </c>
      <c r="Q10" s="52" t="s">
        <v>14</v>
      </c>
    </row>
    <row r="11" spans="2:18">
      <c r="B11" s="40">
        <v>7</v>
      </c>
      <c r="C11" s="38" t="s">
        <v>15</v>
      </c>
      <c r="D11" s="58">
        <v>124</v>
      </c>
      <c r="E11" s="58">
        <v>123</v>
      </c>
      <c r="F11" s="58">
        <v>127</v>
      </c>
      <c r="G11" s="120">
        <v>126.655037433</v>
      </c>
      <c r="H11" s="147">
        <v>130.16852164100001</v>
      </c>
      <c r="I11" s="147">
        <v>126.21989987000001</v>
      </c>
      <c r="J11" s="147">
        <v>127.700107815</v>
      </c>
      <c r="K11" s="147">
        <v>124.254066049</v>
      </c>
      <c r="L11" s="147">
        <v>122.036049069</v>
      </c>
      <c r="M11" s="147">
        <v>125.384822466</v>
      </c>
      <c r="N11" s="147">
        <v>136.15742771384001</v>
      </c>
      <c r="O11" s="147">
        <v>130.29494205082</v>
      </c>
      <c r="P11" s="147">
        <v>133.80877647618999</v>
      </c>
      <c r="Q11" s="52" t="s">
        <v>15</v>
      </c>
    </row>
    <row r="12" spans="2:18">
      <c r="B12" s="40">
        <v>8</v>
      </c>
      <c r="C12" s="38" t="s">
        <v>16</v>
      </c>
      <c r="D12" s="70">
        <v>21160</v>
      </c>
      <c r="E12" s="50">
        <v>21574</v>
      </c>
      <c r="F12" s="50">
        <v>21589</v>
      </c>
      <c r="G12" s="120">
        <v>21811.257867438999</v>
      </c>
      <c r="H12" s="120">
        <v>22448.010774472001</v>
      </c>
      <c r="I12" s="120">
        <v>20998.586968328</v>
      </c>
      <c r="J12" s="120">
        <v>21049.097362420358</v>
      </c>
      <c r="K12" s="120">
        <v>21428.658891708699</v>
      </c>
      <c r="L12" s="120">
        <v>21649.075419857101</v>
      </c>
      <c r="M12" s="120">
        <v>21952.952412457809</v>
      </c>
      <c r="N12" s="120">
        <v>21973.034732749042</v>
      </c>
      <c r="O12" s="120">
        <v>22038.092267497035</v>
      </c>
      <c r="P12" s="120">
        <v>22276.213037892929</v>
      </c>
      <c r="Q12" s="52" t="s">
        <v>44</v>
      </c>
    </row>
    <row r="13" spans="2:18">
      <c r="B13" s="40">
        <v>9</v>
      </c>
      <c r="C13" s="38" t="s">
        <v>17</v>
      </c>
      <c r="D13" s="50">
        <v>4691</v>
      </c>
      <c r="E13" s="50">
        <v>4799</v>
      </c>
      <c r="F13" s="50">
        <v>4868</v>
      </c>
      <c r="G13" s="120">
        <v>4890.8057196250002</v>
      </c>
      <c r="H13" s="147">
        <v>5076.629937531</v>
      </c>
      <c r="I13" s="147">
        <v>4892.3397733880001</v>
      </c>
      <c r="J13" s="147">
        <v>4934.4108033597195</v>
      </c>
      <c r="K13" s="147">
        <v>4953.8129689819998</v>
      </c>
      <c r="L13" s="147">
        <v>4990.9125527839396</v>
      </c>
      <c r="M13" s="147">
        <v>5030.3570413050002</v>
      </c>
      <c r="N13" s="147">
        <v>5062.2157939119998</v>
      </c>
      <c r="O13" s="147">
        <v>5152.8152254119996</v>
      </c>
      <c r="P13" s="147">
        <v>5151.9756465270002</v>
      </c>
      <c r="Q13" s="52" t="s">
        <v>45</v>
      </c>
    </row>
    <row r="14" spans="2:18">
      <c r="B14" s="40">
        <v>10</v>
      </c>
      <c r="C14" s="38" t="s">
        <v>18</v>
      </c>
      <c r="D14" s="50">
        <v>1910</v>
      </c>
      <c r="E14" s="50">
        <v>1935</v>
      </c>
      <c r="F14" s="50">
        <v>1921</v>
      </c>
      <c r="G14" s="120">
        <v>1953.305019724</v>
      </c>
      <c r="H14" s="147">
        <v>2069.2663468159999</v>
      </c>
      <c r="I14" s="147">
        <v>2306.3332167039998</v>
      </c>
      <c r="J14" s="147">
        <v>2409.1206140680001</v>
      </c>
      <c r="K14" s="147">
        <v>2422.1471734564157</v>
      </c>
      <c r="L14" s="147">
        <v>2436.6259284532553</v>
      </c>
      <c r="M14" s="147">
        <v>2492.0455130950777</v>
      </c>
      <c r="N14" s="147">
        <v>2384.6504612164872</v>
      </c>
      <c r="O14" s="147">
        <v>2390.7416556395779</v>
      </c>
      <c r="P14" s="147">
        <v>2392.3015608597066</v>
      </c>
      <c r="Q14" s="52" t="s">
        <v>46</v>
      </c>
    </row>
    <row r="15" spans="2:18">
      <c r="B15" s="40">
        <v>11</v>
      </c>
      <c r="C15" s="38" t="s">
        <v>19</v>
      </c>
      <c r="D15" s="58">
        <v>356</v>
      </c>
      <c r="E15" s="58">
        <v>363</v>
      </c>
      <c r="F15" s="58">
        <v>369</v>
      </c>
      <c r="G15" s="120">
        <v>371.09295688499998</v>
      </c>
      <c r="H15" s="147">
        <v>381.55652172100002</v>
      </c>
      <c r="I15" s="147">
        <v>365.97596436499998</v>
      </c>
      <c r="J15" s="147">
        <v>370.62088770499997</v>
      </c>
      <c r="K15" s="147">
        <v>371.09322737399998</v>
      </c>
      <c r="L15" s="147">
        <v>372.56180623500001</v>
      </c>
      <c r="M15" s="147">
        <v>369.02820514500002</v>
      </c>
      <c r="N15" s="147">
        <v>381.45748954499999</v>
      </c>
      <c r="O15" s="147">
        <v>374.05360885499999</v>
      </c>
      <c r="P15" s="147">
        <v>388.72114191499998</v>
      </c>
      <c r="Q15" s="52" t="s">
        <v>47</v>
      </c>
    </row>
    <row r="16" spans="2:18">
      <c r="B16" s="40">
        <v>12</v>
      </c>
      <c r="C16" s="38" t="s">
        <v>20</v>
      </c>
      <c r="D16" s="58">
        <v>135</v>
      </c>
      <c r="E16" s="58">
        <v>138</v>
      </c>
      <c r="F16" s="58">
        <v>139</v>
      </c>
      <c r="G16" s="120">
        <v>140.294340264</v>
      </c>
      <c r="H16" s="147">
        <v>145.85020679300001</v>
      </c>
      <c r="I16" s="147">
        <v>143.43639088200001</v>
      </c>
      <c r="J16" s="147">
        <v>144.85237933299999</v>
      </c>
      <c r="K16" s="147">
        <v>147.682193724</v>
      </c>
      <c r="L16" s="147">
        <v>149.06019182599999</v>
      </c>
      <c r="M16" s="147">
        <v>150.88834573599999</v>
      </c>
      <c r="N16" s="147">
        <v>153.88198304299999</v>
      </c>
      <c r="O16" s="147">
        <v>156.21139315100001</v>
      </c>
      <c r="P16" s="147">
        <v>157.80305163099999</v>
      </c>
      <c r="Q16" s="52" t="s">
        <v>48</v>
      </c>
    </row>
    <row r="17" spans="2:17">
      <c r="B17" s="40">
        <v>13</v>
      </c>
      <c r="C17" s="38" t="s">
        <v>21</v>
      </c>
      <c r="D17" s="58">
        <v>73</v>
      </c>
      <c r="E17" s="58">
        <v>72</v>
      </c>
      <c r="F17" s="58">
        <v>71</v>
      </c>
      <c r="G17" s="120">
        <v>71.482443519</v>
      </c>
      <c r="H17" s="147">
        <v>75.493917870999994</v>
      </c>
      <c r="I17" s="147">
        <v>70.757691698000002</v>
      </c>
      <c r="J17" s="147">
        <v>72.613037667</v>
      </c>
      <c r="K17" s="147">
        <v>68.677655973</v>
      </c>
      <c r="L17" s="147">
        <v>70.495993193000004</v>
      </c>
      <c r="M17" s="147">
        <v>73.770535601000006</v>
      </c>
      <c r="N17" s="147">
        <v>74.002749135000002</v>
      </c>
      <c r="O17" s="147">
        <v>74.447024356</v>
      </c>
      <c r="P17" s="147">
        <v>76.491301761000003</v>
      </c>
      <c r="Q17" s="52" t="s">
        <v>49</v>
      </c>
    </row>
    <row r="18" spans="2:17">
      <c r="B18" s="40">
        <v>14</v>
      </c>
      <c r="C18" s="38" t="s">
        <v>22</v>
      </c>
      <c r="D18" s="50">
        <v>2331</v>
      </c>
      <c r="E18" s="50">
        <v>2346</v>
      </c>
      <c r="F18" s="50">
        <v>2361</v>
      </c>
      <c r="G18" s="120">
        <v>2361.1556508829999</v>
      </c>
      <c r="H18" s="147">
        <v>2446.9104651719999</v>
      </c>
      <c r="I18" s="147">
        <v>2077.358048525</v>
      </c>
      <c r="J18" s="147">
        <v>1970.8145167719999</v>
      </c>
      <c r="K18" s="147">
        <v>1905.059298077</v>
      </c>
      <c r="L18" s="147">
        <v>1766.08936593</v>
      </c>
      <c r="M18" s="147">
        <v>1824.691550542</v>
      </c>
      <c r="N18" s="147">
        <v>1829.9592317930001</v>
      </c>
      <c r="O18" s="147">
        <v>1816.266061301</v>
      </c>
      <c r="P18" s="147">
        <v>1831.57338579</v>
      </c>
      <c r="Q18" s="52" t="s">
        <v>50</v>
      </c>
    </row>
    <row r="19" spans="2:17">
      <c r="B19" s="40">
        <v>15</v>
      </c>
      <c r="C19" s="38" t="s">
        <v>23</v>
      </c>
      <c r="D19" s="58" t="e">
        <v>#N/A</v>
      </c>
      <c r="E19" s="58" t="e">
        <v>#N/A</v>
      </c>
      <c r="F19" s="58" t="e">
        <v>#N/A</v>
      </c>
      <c r="G19" s="120" t="e">
        <v>#N/A</v>
      </c>
      <c r="H19" s="147" t="e">
        <v>#N/A</v>
      </c>
      <c r="I19" s="147" t="e">
        <v>#N/A</v>
      </c>
      <c r="J19" s="147" t="e">
        <v>#N/A</v>
      </c>
      <c r="K19" s="147" t="e">
        <v>#N/A</v>
      </c>
      <c r="L19" s="147" t="e">
        <v>#N/A</v>
      </c>
      <c r="M19" s="147" t="e">
        <v>#N/A</v>
      </c>
      <c r="N19" s="147" t="e">
        <v>#N/A</v>
      </c>
      <c r="O19" s="147" t="e">
        <v>#N/A</v>
      </c>
      <c r="P19" s="147" t="e">
        <v>#N/A</v>
      </c>
      <c r="Q19" s="52" t="s">
        <v>51</v>
      </c>
    </row>
    <row r="20" spans="2:17">
      <c r="B20" s="40">
        <v>16</v>
      </c>
      <c r="C20" s="38" t="s">
        <v>24</v>
      </c>
      <c r="D20" s="58" t="e">
        <v>#N/A</v>
      </c>
      <c r="E20" s="58" t="e">
        <v>#N/A</v>
      </c>
      <c r="F20" s="58" t="e">
        <v>#N/A</v>
      </c>
      <c r="G20" s="120" t="e">
        <v>#N/A</v>
      </c>
      <c r="H20" s="147" t="e">
        <v>#N/A</v>
      </c>
      <c r="I20" s="147" t="e">
        <v>#N/A</v>
      </c>
      <c r="J20" s="147" t="e">
        <v>#N/A</v>
      </c>
      <c r="K20" s="147" t="e">
        <v>#N/A</v>
      </c>
      <c r="L20" s="147" t="e">
        <v>#N/A</v>
      </c>
      <c r="M20" s="147" t="e">
        <v>#N/A</v>
      </c>
      <c r="N20" s="147" t="e">
        <v>#N/A</v>
      </c>
      <c r="O20" s="147" t="e">
        <v>#N/A</v>
      </c>
      <c r="P20" s="147" t="e">
        <v>#N/A</v>
      </c>
      <c r="Q20" s="52" t="s">
        <v>24</v>
      </c>
    </row>
    <row r="21" spans="2:17">
      <c r="B21" s="40">
        <v>17</v>
      </c>
      <c r="C21" s="38" t="s">
        <v>25</v>
      </c>
      <c r="D21" s="58">
        <v>9</v>
      </c>
      <c r="E21" s="58">
        <v>9</v>
      </c>
      <c r="F21" s="58">
        <v>9</v>
      </c>
      <c r="G21" s="120">
        <v>9.3979534440000005</v>
      </c>
      <c r="H21" s="147">
        <v>9.7091201399999996</v>
      </c>
      <c r="I21" s="147">
        <v>9.334473741</v>
      </c>
      <c r="J21" s="147">
        <v>9.286702816</v>
      </c>
      <c r="K21" s="147">
        <v>9.2850325169999994</v>
      </c>
      <c r="L21" s="147">
        <v>8.7835238610000008</v>
      </c>
      <c r="M21" s="147">
        <v>8.7818535630000003</v>
      </c>
      <c r="N21" s="147">
        <v>8.7802371449999992</v>
      </c>
      <c r="O21" s="147">
        <v>8.7785668470000005</v>
      </c>
      <c r="P21" s="147">
        <v>8.076950429</v>
      </c>
      <c r="Q21" s="52" t="s">
        <v>25</v>
      </c>
    </row>
    <row r="22" spans="2:17">
      <c r="B22" s="40">
        <v>18</v>
      </c>
      <c r="C22" s="38" t="s">
        <v>26</v>
      </c>
      <c r="D22" s="58">
        <v>101</v>
      </c>
      <c r="E22" s="58">
        <v>103</v>
      </c>
      <c r="F22" s="58">
        <v>104</v>
      </c>
      <c r="G22" s="120">
        <v>106.51276593999999</v>
      </c>
      <c r="H22" s="147">
        <v>108.471587701</v>
      </c>
      <c r="I22" s="147">
        <v>105.388877648</v>
      </c>
      <c r="J22" s="147">
        <v>106.97153384800001</v>
      </c>
      <c r="K22" s="147">
        <v>107.978920643</v>
      </c>
      <c r="L22" s="147">
        <v>109.44340825499999</v>
      </c>
      <c r="M22" s="147">
        <v>111.23296186899999</v>
      </c>
      <c r="N22" s="147">
        <v>111.38377430600001</v>
      </c>
      <c r="O22" s="147">
        <v>113.278411921</v>
      </c>
      <c r="P22" s="147">
        <v>113.713510769</v>
      </c>
      <c r="Q22" s="52" t="s">
        <v>26</v>
      </c>
    </row>
    <row r="23" spans="2:17">
      <c r="B23" s="40">
        <v>19</v>
      </c>
      <c r="C23" s="38" t="s">
        <v>27</v>
      </c>
      <c r="D23" s="58">
        <v>135</v>
      </c>
      <c r="E23" s="58">
        <v>138</v>
      </c>
      <c r="F23" s="58">
        <v>133</v>
      </c>
      <c r="G23" s="120">
        <v>140.7089904</v>
      </c>
      <c r="H23" s="147">
        <v>143.81686796</v>
      </c>
      <c r="I23" s="147">
        <v>135.7089904</v>
      </c>
      <c r="J23" s="147">
        <v>141.14319939999999</v>
      </c>
      <c r="K23" s="147">
        <v>135.14319939999999</v>
      </c>
      <c r="L23" s="147">
        <v>140.59764525</v>
      </c>
      <c r="M23" s="147">
        <v>143.45220739999999</v>
      </c>
      <c r="N23" s="147">
        <v>141.48688340000001</v>
      </c>
      <c r="O23" s="147">
        <v>142.08477669999999</v>
      </c>
      <c r="P23" s="147">
        <v>146.6102587</v>
      </c>
      <c r="Q23" s="52" t="s">
        <v>27</v>
      </c>
    </row>
    <row r="24" spans="2:17">
      <c r="B24" s="40">
        <v>20</v>
      </c>
      <c r="C24" s="38" t="s">
        <v>28</v>
      </c>
      <c r="D24" s="58" t="e">
        <v>#N/A</v>
      </c>
      <c r="E24" s="58" t="e">
        <v>#N/A</v>
      </c>
      <c r="F24" s="58" t="e">
        <v>#N/A</v>
      </c>
      <c r="G24" s="120" t="e">
        <v>#N/A</v>
      </c>
      <c r="H24" s="147" t="e">
        <v>#N/A</v>
      </c>
      <c r="I24" s="147" t="e">
        <v>#N/A</v>
      </c>
      <c r="J24" s="147" t="e">
        <v>#N/A</v>
      </c>
      <c r="K24" s="147" t="e">
        <v>#N/A</v>
      </c>
      <c r="L24" s="147" t="e">
        <v>#N/A</v>
      </c>
      <c r="M24" s="147" t="e">
        <v>#N/A</v>
      </c>
      <c r="N24" s="147" t="e">
        <v>#N/A</v>
      </c>
      <c r="O24" s="147" t="e">
        <v>#N/A</v>
      </c>
      <c r="P24" s="147" t="e">
        <v>#N/A</v>
      </c>
      <c r="Q24" s="52" t="s">
        <v>52</v>
      </c>
    </row>
    <row r="25" spans="2:17">
      <c r="B25" s="40">
        <v>21</v>
      </c>
      <c r="C25" s="38" t="s">
        <v>29</v>
      </c>
      <c r="D25" s="58">
        <v>386</v>
      </c>
      <c r="E25" s="58">
        <v>396</v>
      </c>
      <c r="F25" s="58">
        <v>399</v>
      </c>
      <c r="G25" s="120">
        <v>402.54981720199999</v>
      </c>
      <c r="H25" s="147">
        <v>407.49279817000001</v>
      </c>
      <c r="I25" s="147">
        <v>398.71205232900002</v>
      </c>
      <c r="J25" s="147">
        <v>406.74981541099999</v>
      </c>
      <c r="K25" s="147">
        <v>412.42331121299998</v>
      </c>
      <c r="L25" s="147">
        <v>413.20104636101001</v>
      </c>
      <c r="M25" s="147">
        <v>423.92524579799999</v>
      </c>
      <c r="N25" s="147">
        <v>426.77259371599001</v>
      </c>
      <c r="O25" s="147">
        <v>419.89317762897997</v>
      </c>
      <c r="P25" s="147">
        <v>432.39747670499997</v>
      </c>
      <c r="Q25" s="52" t="s">
        <v>29</v>
      </c>
    </row>
    <row r="26" spans="2:17">
      <c r="B26" s="40">
        <v>22</v>
      </c>
      <c r="C26" s="38" t="s">
        <v>30</v>
      </c>
      <c r="D26" s="58">
        <v>154</v>
      </c>
      <c r="E26" s="58">
        <v>154</v>
      </c>
      <c r="F26" s="58">
        <v>154</v>
      </c>
      <c r="G26" s="120">
        <v>157.138821259</v>
      </c>
      <c r="H26" s="147">
        <v>175.35905344</v>
      </c>
      <c r="I26" s="147">
        <v>156.74986400099999</v>
      </c>
      <c r="J26" s="147">
        <v>156.98684478600001</v>
      </c>
      <c r="K26" s="147">
        <v>167.64954526400001</v>
      </c>
      <c r="L26" s="147">
        <v>167.663667347</v>
      </c>
      <c r="M26" s="147">
        <v>172.08844613599999</v>
      </c>
      <c r="N26" s="147">
        <v>172.13740784999999</v>
      </c>
      <c r="O26" s="147">
        <v>172.33177832000001</v>
      </c>
      <c r="P26" s="147">
        <v>181.51252262700001</v>
      </c>
      <c r="Q26" s="52" t="s">
        <v>30</v>
      </c>
    </row>
    <row r="27" spans="2:17">
      <c r="B27" s="40">
        <v>23</v>
      </c>
      <c r="C27" s="38" t="s">
        <v>31</v>
      </c>
      <c r="D27" s="58">
        <v>391</v>
      </c>
      <c r="E27" s="58">
        <v>401</v>
      </c>
      <c r="F27" s="58">
        <v>404</v>
      </c>
      <c r="G27" s="120">
        <v>410.15958814599998</v>
      </c>
      <c r="H27" s="147">
        <v>449.38494881000003</v>
      </c>
      <c r="I27" s="147">
        <v>402.60848822600002</v>
      </c>
      <c r="J27" s="147">
        <v>409.29675834199998</v>
      </c>
      <c r="K27" s="147">
        <v>408.80273031799999</v>
      </c>
      <c r="L27" s="147">
        <v>416.16762368299999</v>
      </c>
      <c r="M27" s="147">
        <v>425.771074107</v>
      </c>
      <c r="N27" s="147">
        <v>430.81091839999999</v>
      </c>
      <c r="O27" s="147">
        <v>430.77349061000001</v>
      </c>
      <c r="P27" s="147">
        <v>441.80501147500001</v>
      </c>
      <c r="Q27" s="52" t="s">
        <v>31</v>
      </c>
    </row>
    <row r="28" spans="2:17">
      <c r="B28" s="40">
        <v>24</v>
      </c>
      <c r="C28" s="38" t="s">
        <v>32</v>
      </c>
      <c r="D28" s="58">
        <v>418</v>
      </c>
      <c r="E28" s="58">
        <v>437</v>
      </c>
      <c r="F28" s="58">
        <v>455</v>
      </c>
      <c r="G28" s="120">
        <v>452.42106543699998</v>
      </c>
      <c r="H28" s="147">
        <v>492.55549340900001</v>
      </c>
      <c r="I28" s="147">
        <v>482.10129984999998</v>
      </c>
      <c r="J28" s="147">
        <v>482.10129984999998</v>
      </c>
      <c r="K28" s="147">
        <v>496.60834959900001</v>
      </c>
      <c r="L28" s="147">
        <v>496.49378643599999</v>
      </c>
      <c r="M28" s="147">
        <v>489.61597290399999</v>
      </c>
      <c r="N28" s="147">
        <v>496.70804827000001</v>
      </c>
      <c r="O28" s="147">
        <v>525.98037828700001</v>
      </c>
      <c r="P28" s="147">
        <v>528.115689664</v>
      </c>
      <c r="Q28" s="52" t="s">
        <v>32</v>
      </c>
    </row>
    <row r="29" spans="2:17">
      <c r="B29" s="40">
        <v>25</v>
      </c>
      <c r="C29" s="38" t="s">
        <v>33</v>
      </c>
      <c r="D29" s="58" t="e">
        <v>#N/A</v>
      </c>
      <c r="E29" s="58" t="e">
        <v>#N/A</v>
      </c>
      <c r="F29" s="58" t="e">
        <v>#N/A</v>
      </c>
      <c r="G29" s="120" t="e">
        <v>#N/A</v>
      </c>
      <c r="H29" s="147" t="e">
        <v>#N/A</v>
      </c>
      <c r="I29" s="147" t="e">
        <v>#N/A</v>
      </c>
      <c r="J29" s="147" t="e">
        <v>#N/A</v>
      </c>
      <c r="K29" s="147" t="e">
        <v>#N/A</v>
      </c>
      <c r="L29" s="147" t="e">
        <v>#N/A</v>
      </c>
      <c r="M29" s="147" t="e">
        <v>#N/A</v>
      </c>
      <c r="N29" s="147" t="e">
        <v>#N/A</v>
      </c>
      <c r="O29" s="147" t="e">
        <v>#N/A</v>
      </c>
      <c r="P29" s="147" t="e">
        <v>#N/A</v>
      </c>
      <c r="Q29" s="52" t="s">
        <v>53</v>
      </c>
    </row>
    <row r="30" spans="2:17">
      <c r="B30" s="40">
        <v>26</v>
      </c>
      <c r="C30" s="38" t="s">
        <v>34</v>
      </c>
      <c r="D30" s="28">
        <v>323</v>
      </c>
      <c r="E30" s="58">
        <v>328</v>
      </c>
      <c r="F30" s="58">
        <v>328</v>
      </c>
      <c r="G30" s="120">
        <v>329.8881452</v>
      </c>
      <c r="H30" s="120">
        <v>334.27877809300003</v>
      </c>
      <c r="I30" s="120">
        <v>324.58419023300002</v>
      </c>
      <c r="J30" s="120">
        <v>326.529636423</v>
      </c>
      <c r="K30" s="120">
        <v>329.25623857900001</v>
      </c>
      <c r="L30" s="120">
        <v>331.98783782200002</v>
      </c>
      <c r="M30" s="120">
        <v>336.58931867899997</v>
      </c>
      <c r="N30" s="120">
        <v>339.15152290600003</v>
      </c>
      <c r="O30" s="120">
        <v>348.71845817500002</v>
      </c>
      <c r="P30" s="120">
        <v>348.768323786</v>
      </c>
      <c r="Q30" s="52" t="s">
        <v>34</v>
      </c>
    </row>
    <row r="31" spans="2:17">
      <c r="B31" s="40">
        <v>27</v>
      </c>
      <c r="C31" s="38" t="s">
        <v>35</v>
      </c>
      <c r="D31" s="28" t="e">
        <v>#N/A</v>
      </c>
      <c r="E31" s="58" t="e">
        <v>#N/A</v>
      </c>
      <c r="F31" s="58" t="e">
        <v>#N/A</v>
      </c>
      <c r="G31" s="120" t="e">
        <v>#N/A</v>
      </c>
      <c r="H31" s="120" t="e">
        <v>#N/A</v>
      </c>
      <c r="I31" s="120" t="e">
        <v>#N/A</v>
      </c>
      <c r="J31" s="120" t="e">
        <v>#N/A</v>
      </c>
      <c r="K31" s="120" t="e">
        <v>#N/A</v>
      </c>
      <c r="L31" s="120" t="e">
        <v>#N/A</v>
      </c>
      <c r="M31" s="120" t="e">
        <v>#N/A</v>
      </c>
      <c r="N31" s="120" t="e">
        <v>#N/A</v>
      </c>
      <c r="O31" s="120" t="e">
        <v>#N/A</v>
      </c>
      <c r="P31" s="120" t="e">
        <v>#N/A</v>
      </c>
      <c r="Q31" s="52" t="s">
        <v>54</v>
      </c>
    </row>
    <row r="32" spans="2:17">
      <c r="B32" s="40">
        <v>28</v>
      </c>
      <c r="C32" s="38" t="s">
        <v>36</v>
      </c>
      <c r="D32" s="28">
        <v>786</v>
      </c>
      <c r="E32" s="58">
        <v>792</v>
      </c>
      <c r="F32" s="58">
        <v>799</v>
      </c>
      <c r="G32" s="120">
        <v>801.40288906900003</v>
      </c>
      <c r="H32" s="120">
        <v>824.80422361499996</v>
      </c>
      <c r="I32" s="120">
        <v>836.55044289299997</v>
      </c>
      <c r="J32" s="120">
        <v>841.03855233100001</v>
      </c>
      <c r="K32" s="120">
        <v>843.02314221100005</v>
      </c>
      <c r="L32" s="120">
        <v>844.86734060000003</v>
      </c>
      <c r="M32" s="120">
        <v>854.49888303</v>
      </c>
      <c r="N32" s="120">
        <v>858.73458999599995</v>
      </c>
      <c r="O32" s="120">
        <v>864.74956146700004</v>
      </c>
      <c r="P32" s="120">
        <v>868.36432738200006</v>
      </c>
      <c r="Q32" s="52" t="s">
        <v>55</v>
      </c>
    </row>
    <row r="33" spans="2:17">
      <c r="B33" s="40">
        <v>29</v>
      </c>
      <c r="C33" s="38" t="s">
        <v>37</v>
      </c>
      <c r="D33" s="28">
        <v>38</v>
      </c>
      <c r="E33" s="58">
        <v>38</v>
      </c>
      <c r="F33" s="58">
        <v>38</v>
      </c>
      <c r="G33" s="120">
        <v>38.527526999999999</v>
      </c>
      <c r="H33" s="120">
        <v>41.038580523999997</v>
      </c>
      <c r="I33" s="120">
        <v>39.426537252000003</v>
      </c>
      <c r="J33" s="120">
        <v>40.174366452930002</v>
      </c>
      <c r="K33" s="120">
        <v>41.224695653929999</v>
      </c>
      <c r="L33" s="120">
        <v>42.556631815999999</v>
      </c>
      <c r="M33" s="120">
        <v>42.061632613</v>
      </c>
      <c r="N33" s="120">
        <v>41.061639100000001</v>
      </c>
      <c r="O33" s="120">
        <v>44.078647449000002</v>
      </c>
      <c r="P33" s="120">
        <v>44.82855249</v>
      </c>
      <c r="Q33" s="52" t="s">
        <v>56</v>
      </c>
    </row>
    <row r="34" spans="2:17">
      <c r="B34" s="40">
        <v>30</v>
      </c>
      <c r="C34" s="38" t="s">
        <v>38</v>
      </c>
      <c r="D34" s="28">
        <v>119</v>
      </c>
      <c r="E34" s="58">
        <v>119</v>
      </c>
      <c r="F34" s="58">
        <v>125</v>
      </c>
      <c r="G34" s="120">
        <v>125.90425511399999</v>
      </c>
      <c r="H34" s="120">
        <v>130.10398724500001</v>
      </c>
      <c r="I34" s="120">
        <v>127.42374984</v>
      </c>
      <c r="J34" s="120">
        <v>131.06749266400001</v>
      </c>
      <c r="K34" s="120">
        <v>126.74177554000001</v>
      </c>
      <c r="L34" s="120">
        <v>130.88352467000001</v>
      </c>
      <c r="M34" s="120">
        <v>135.347021192</v>
      </c>
      <c r="N34" s="120">
        <v>130.120787968</v>
      </c>
      <c r="O34" s="120">
        <v>138.291863678</v>
      </c>
      <c r="P34" s="120">
        <v>137.090580405</v>
      </c>
      <c r="Q34" s="52" t="s">
        <v>57</v>
      </c>
    </row>
    <row r="35" spans="2:17">
      <c r="B35" s="40">
        <v>31</v>
      </c>
      <c r="C35" s="38" t="s">
        <v>39</v>
      </c>
      <c r="D35" s="28">
        <v>199</v>
      </c>
      <c r="E35" s="58">
        <v>205</v>
      </c>
      <c r="F35" s="58">
        <v>202</v>
      </c>
      <c r="G35" s="120">
        <v>202.52553422299999</v>
      </c>
      <c r="H35" s="120">
        <v>214.62331570000001</v>
      </c>
      <c r="I35" s="120">
        <v>205.103841123</v>
      </c>
      <c r="J35" s="120">
        <v>207.72045257299999</v>
      </c>
      <c r="K35" s="120">
        <v>207.41203602300001</v>
      </c>
      <c r="L35" s="120">
        <v>209.35932447299999</v>
      </c>
      <c r="M35" s="120">
        <v>205.683173923</v>
      </c>
      <c r="N35" s="120">
        <v>214.114025373</v>
      </c>
      <c r="O35" s="120">
        <v>209.43283382300001</v>
      </c>
      <c r="P35" s="120">
        <v>211.68341527300001</v>
      </c>
      <c r="Q35" s="52" t="s">
        <v>58</v>
      </c>
    </row>
    <row r="36" spans="2:17">
      <c r="B36" s="40">
        <v>32</v>
      </c>
      <c r="C36" s="38" t="s">
        <v>40</v>
      </c>
      <c r="D36" s="70">
        <v>1236</v>
      </c>
      <c r="E36" s="50">
        <v>1266</v>
      </c>
      <c r="F36" s="50">
        <v>1274</v>
      </c>
      <c r="G36" s="120">
        <v>1297.5068821550001</v>
      </c>
      <c r="H36" s="120">
        <v>1342.6227305110001</v>
      </c>
      <c r="I36" s="120">
        <v>1267.5121017389999</v>
      </c>
      <c r="J36" s="120">
        <v>1278.3785304109999</v>
      </c>
      <c r="K36" s="120">
        <v>1288.3759737559999</v>
      </c>
      <c r="L36" s="120">
        <v>1288.0748291949999</v>
      </c>
      <c r="M36" s="120">
        <v>1308.499127883</v>
      </c>
      <c r="N36" s="120">
        <v>1317.1779046950001</v>
      </c>
      <c r="O36" s="120">
        <v>1326.24574797173</v>
      </c>
      <c r="P36" s="120">
        <v>1292.6297051060001</v>
      </c>
      <c r="Q36" s="52" t="s">
        <v>59</v>
      </c>
    </row>
    <row r="37" spans="2:17">
      <c r="B37" s="40">
        <v>33</v>
      </c>
      <c r="C37" s="38" t="s">
        <v>41</v>
      </c>
      <c r="D37" s="70">
        <v>3697</v>
      </c>
      <c r="E37" s="50">
        <v>3761</v>
      </c>
      <c r="F37" s="50">
        <v>3778</v>
      </c>
      <c r="G37" s="120">
        <v>3738.0593535550001</v>
      </c>
      <c r="H37" s="120">
        <v>3798.6703007420001</v>
      </c>
      <c r="I37" s="120">
        <v>3697.2695725459998</v>
      </c>
      <c r="J37" s="120">
        <v>3686.6457963540001</v>
      </c>
      <c r="K37" s="120">
        <v>3731.280142525</v>
      </c>
      <c r="L37" s="120">
        <v>3719.3009584040001</v>
      </c>
      <c r="M37" s="120">
        <v>3823.4305890430001</v>
      </c>
      <c r="N37" s="120">
        <v>3782.0417461040001</v>
      </c>
      <c r="O37" s="120">
        <v>3779.202408354</v>
      </c>
      <c r="P37" s="120">
        <v>3791.3993206529999</v>
      </c>
      <c r="Q37" s="52" t="s">
        <v>60</v>
      </c>
    </row>
    <row r="38" spans="2:17" ht="15.75" thickBot="1">
      <c r="B38" s="41">
        <v>34</v>
      </c>
      <c r="C38" s="42" t="s">
        <v>42</v>
      </c>
      <c r="D38" s="43">
        <v>759</v>
      </c>
      <c r="E38" s="59">
        <v>771</v>
      </c>
      <c r="F38" s="59">
        <v>774</v>
      </c>
      <c r="G38" s="122">
        <v>782.93807603400001</v>
      </c>
      <c r="H38" s="122">
        <v>842.94315762400004</v>
      </c>
      <c r="I38" s="122">
        <v>774.38101863199995</v>
      </c>
      <c r="J38" s="122">
        <v>785.05402865600001</v>
      </c>
      <c r="K38" s="122">
        <v>798.12053127000001</v>
      </c>
      <c r="L38" s="122">
        <v>801.09339707599997</v>
      </c>
      <c r="M38" s="122">
        <v>817.66868955899997</v>
      </c>
      <c r="N38" s="122">
        <v>827.92740392500002</v>
      </c>
      <c r="O38" s="122">
        <v>839.49221183899999</v>
      </c>
      <c r="P38" s="122">
        <v>849.05968583799995</v>
      </c>
      <c r="Q38" s="60" t="s">
        <v>61</v>
      </c>
    </row>
    <row r="39" spans="2:17" ht="15.75" thickBot="1">
      <c r="B39" s="176"/>
      <c r="C39" s="177"/>
      <c r="D39" s="177"/>
      <c r="E39" s="177"/>
      <c r="F39" s="177"/>
      <c r="G39" s="177"/>
      <c r="H39" s="177"/>
      <c r="I39" s="177"/>
      <c r="J39" s="177"/>
      <c r="K39" s="177"/>
      <c r="L39" s="177"/>
      <c r="M39" s="177"/>
      <c r="N39" s="177"/>
      <c r="O39" s="177"/>
      <c r="P39" s="177"/>
      <c r="Q39" s="178"/>
    </row>
  </sheetData>
  <mergeCells count="3">
    <mergeCell ref="B2:Q2"/>
    <mergeCell ref="B3:Q3"/>
    <mergeCell ref="B39:Q39"/>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
  <sheetViews>
    <sheetView tabSelected="1" topLeftCell="A4" zoomScaleNormal="100" workbookViewId="0">
      <selection activeCell="U10" sqref="U10"/>
    </sheetView>
  </sheetViews>
  <sheetFormatPr defaultRowHeight="15"/>
  <cols>
    <col min="1" max="1" width="5" customWidth="1"/>
    <col min="2" max="2" width="2.7109375" bestFit="1" customWidth="1"/>
    <col min="3" max="3" width="18.7109375" bestFit="1" customWidth="1"/>
    <col min="4" max="9" width="5.28515625" bestFit="1" customWidth="1"/>
    <col min="10" max="10" width="5.5703125" bestFit="1" customWidth="1"/>
    <col min="11" max="14" width="5.28515625" bestFit="1" customWidth="1"/>
    <col min="15" max="16" width="5.28515625" customWidth="1"/>
    <col min="17" max="17" width="15.7109375" bestFit="1" customWidth="1"/>
    <col min="18" max="18" width="17.28515625" bestFit="1" customWidth="1"/>
    <col min="19" max="19" width="9" bestFit="1" customWidth="1"/>
    <col min="20" max="20" width="7.140625" bestFit="1" customWidth="1"/>
  </cols>
  <sheetData>
    <row r="1" spans="1:21" ht="15.75" thickBot="1"/>
    <row r="2" spans="1:21" ht="29.25" customHeight="1">
      <c r="B2" s="182" t="s">
        <v>346</v>
      </c>
      <c r="C2" s="171"/>
      <c r="D2" s="171"/>
      <c r="E2" s="171"/>
      <c r="F2" s="171"/>
      <c r="G2" s="171"/>
      <c r="H2" s="171"/>
      <c r="I2" s="171"/>
      <c r="J2" s="171"/>
      <c r="K2" s="171"/>
      <c r="L2" s="171"/>
      <c r="M2" s="171"/>
      <c r="N2" s="171"/>
      <c r="O2" s="171"/>
      <c r="P2" s="171"/>
      <c r="Q2" s="172"/>
    </row>
    <row r="3" spans="1:21" ht="15.75" thickBot="1">
      <c r="A3" s="24"/>
      <c r="B3" s="173" t="s">
        <v>236</v>
      </c>
      <c r="C3" s="174"/>
      <c r="D3" s="174"/>
      <c r="E3" s="174"/>
      <c r="F3" s="174"/>
      <c r="G3" s="174"/>
      <c r="H3" s="174"/>
      <c r="I3" s="174"/>
      <c r="J3" s="174"/>
      <c r="K3" s="174"/>
      <c r="L3" s="174"/>
      <c r="M3" s="174"/>
      <c r="N3" s="174"/>
      <c r="O3" s="174"/>
      <c r="P3" s="174"/>
      <c r="Q3" s="175"/>
    </row>
    <row r="4" spans="1:21">
      <c r="A4" s="24"/>
      <c r="B4" s="143" t="s">
        <v>7</v>
      </c>
      <c r="C4" s="71" t="s">
        <v>245</v>
      </c>
      <c r="D4" s="142">
        <v>42522</v>
      </c>
      <c r="E4" s="142">
        <v>42552</v>
      </c>
      <c r="F4" s="142">
        <v>42583</v>
      </c>
      <c r="G4" s="142">
        <v>42614</v>
      </c>
      <c r="H4" s="142">
        <v>42644</v>
      </c>
      <c r="I4" s="142">
        <v>42675</v>
      </c>
      <c r="J4" s="142">
        <v>42705</v>
      </c>
      <c r="K4" s="142">
        <v>42736</v>
      </c>
      <c r="L4" s="142">
        <v>42767</v>
      </c>
      <c r="M4" s="142">
        <v>42795</v>
      </c>
      <c r="N4" s="142">
        <v>42826</v>
      </c>
      <c r="O4" s="142">
        <v>42856</v>
      </c>
      <c r="P4" s="142">
        <v>42887</v>
      </c>
      <c r="Q4" s="61" t="s">
        <v>246</v>
      </c>
    </row>
    <row r="5" spans="1:21">
      <c r="A5" s="24"/>
      <c r="B5" s="40">
        <v>1</v>
      </c>
      <c r="C5" s="38" t="s">
        <v>62</v>
      </c>
      <c r="D5" s="147">
        <v>240</v>
      </c>
      <c r="E5" s="147">
        <v>279</v>
      </c>
      <c r="F5" s="147">
        <v>322</v>
      </c>
      <c r="G5" s="147">
        <v>259.98081550699999</v>
      </c>
      <c r="H5" s="147">
        <v>321.56670434799997</v>
      </c>
      <c r="I5" s="147">
        <v>406.57577943299998</v>
      </c>
      <c r="J5" s="147">
        <v>189.09772091152999</v>
      </c>
      <c r="K5" s="147">
        <v>282.86883201017997</v>
      </c>
      <c r="L5" s="147">
        <v>404.91355029992678</v>
      </c>
      <c r="M5" s="147">
        <f>SUM('T10'!M5,'T11'!M5,'T12'!M5)</f>
        <v>208.15366004368997</v>
      </c>
      <c r="N5" s="147">
        <f>SUM('T10'!N5,'T11'!N5,'T12'!N5)</f>
        <v>416.94658852385987</v>
      </c>
      <c r="O5" s="147">
        <f>SUM('T10'!O5,'T11'!O5,'T12'!O5)</f>
        <v>451.19697164267001</v>
      </c>
      <c r="P5" s="147">
        <f>SUM('T10'!P5,'T11'!P5,'T12'!P5)</f>
        <v>185.56208972141997</v>
      </c>
      <c r="Q5" s="52" t="s">
        <v>74</v>
      </c>
      <c r="R5" s="77"/>
      <c r="S5" s="77"/>
    </row>
    <row r="6" spans="1:21">
      <c r="A6" s="24"/>
      <c r="B6" s="40">
        <v>2</v>
      </c>
      <c r="C6" s="38" t="s">
        <v>63</v>
      </c>
      <c r="D6" s="147">
        <v>1249</v>
      </c>
      <c r="E6" s="147">
        <v>1485</v>
      </c>
      <c r="F6" s="147">
        <v>1630</v>
      </c>
      <c r="G6" s="147">
        <v>1445.256585971</v>
      </c>
      <c r="H6" s="147">
        <v>1570.898546549</v>
      </c>
      <c r="I6" s="147">
        <v>1565.4071270969998</v>
      </c>
      <c r="J6" s="147">
        <v>1085.306388316</v>
      </c>
      <c r="K6" s="147">
        <v>963.75168194699995</v>
      </c>
      <c r="L6" s="147">
        <v>1091.260070066</v>
      </c>
      <c r="M6" s="147">
        <f>SUM('T10'!M6,'T11'!M6,'T12'!M6)</f>
        <v>1705.6558049863302</v>
      </c>
      <c r="N6" s="147">
        <f>SUM('T10'!N6,'T11'!N6,'T12'!N6)</f>
        <v>1152.1471323139999</v>
      </c>
      <c r="O6" s="147">
        <f>SUM('T10'!O6,'T11'!O6,'T12'!O6)</f>
        <v>1723.277299593</v>
      </c>
      <c r="P6" s="147">
        <f>SUM('T10'!P6,'T11'!P6,'T12'!P6)</f>
        <v>2038.467881043</v>
      </c>
      <c r="Q6" s="52" t="s">
        <v>75</v>
      </c>
      <c r="R6" s="77"/>
      <c r="S6" s="138"/>
      <c r="T6" s="130"/>
      <c r="U6" s="24"/>
    </row>
    <row r="7" spans="1:21">
      <c r="A7" s="24"/>
      <c r="B7" s="40">
        <v>3</v>
      </c>
      <c r="C7" s="38" t="s">
        <v>370</v>
      </c>
      <c r="D7" s="147">
        <v>54731</v>
      </c>
      <c r="E7" s="147">
        <v>57170</v>
      </c>
      <c r="F7" s="147">
        <v>56239</v>
      </c>
      <c r="G7" s="147">
        <v>56912.641013549</v>
      </c>
      <c r="H7" s="147">
        <v>55584.914483291999</v>
      </c>
      <c r="I7" s="147">
        <v>55084.629532515995</v>
      </c>
      <c r="J7" s="147">
        <v>57349.905351355803</v>
      </c>
      <c r="K7" s="147">
        <v>60190.798515172319</v>
      </c>
      <c r="L7" s="147">
        <v>59817.624203145213</v>
      </c>
      <c r="M7" s="147">
        <f>SUM('T10'!M7,'T11'!M7,'T12'!M7)</f>
        <v>62801.608707272208</v>
      </c>
      <c r="N7" s="147">
        <f>SUM('T10'!N7,'T11'!N7,'T12'!N7)</f>
        <v>65017.032818486914</v>
      </c>
      <c r="O7" s="147">
        <f>SUM('T10'!O7,'T11'!O7,'T12'!O7)</f>
        <v>66203.026338708762</v>
      </c>
      <c r="P7" s="147">
        <f>SUM('T10'!P7,'T11'!P7,'T12'!P7)</f>
        <v>65590.573654890992</v>
      </c>
      <c r="Q7" s="52" t="s">
        <v>76</v>
      </c>
      <c r="R7" s="77"/>
      <c r="S7" s="138"/>
      <c r="T7" s="130"/>
      <c r="U7" s="24"/>
    </row>
    <row r="8" spans="1:21">
      <c r="A8" s="24"/>
      <c r="B8" s="40">
        <v>4</v>
      </c>
      <c r="C8" s="38" t="s">
        <v>64</v>
      </c>
      <c r="D8" s="147">
        <v>723</v>
      </c>
      <c r="E8" s="147">
        <v>728</v>
      </c>
      <c r="F8" s="147">
        <v>734</v>
      </c>
      <c r="G8" s="147">
        <v>851.20173859400006</v>
      </c>
      <c r="H8" s="147">
        <v>857.18424430100004</v>
      </c>
      <c r="I8" s="147">
        <v>837.93140564399994</v>
      </c>
      <c r="J8" s="147">
        <v>1073.97836785</v>
      </c>
      <c r="K8" s="147">
        <v>1045.7204709520001</v>
      </c>
      <c r="L8" s="147">
        <v>1076.4892741589999</v>
      </c>
      <c r="M8" s="147">
        <f>SUM('T10'!M8,'T11'!M8,'T12'!M8)</f>
        <v>1507.218750386</v>
      </c>
      <c r="N8" s="147">
        <f>SUM('T10'!N8,'T11'!N8,'T12'!N8)</f>
        <v>1517.0590849089999</v>
      </c>
      <c r="O8" s="147">
        <f>SUM('T10'!O8,'T11'!O8,'T12'!O8)</f>
        <v>1527.2553432130001</v>
      </c>
      <c r="P8" s="147">
        <f>SUM('T10'!P8,'T11'!P8,'T12'!P8)</f>
        <v>1558.832835962</v>
      </c>
      <c r="Q8" s="52" t="s">
        <v>77</v>
      </c>
      <c r="R8" s="77"/>
      <c r="S8" s="138"/>
      <c r="T8" s="130"/>
      <c r="U8" s="24"/>
    </row>
    <row r="9" spans="1:21">
      <c r="A9" s="24"/>
      <c r="B9" s="40">
        <v>5</v>
      </c>
      <c r="C9" s="38" t="s">
        <v>366</v>
      </c>
      <c r="D9" s="147" t="s">
        <v>247</v>
      </c>
      <c r="E9" s="147" t="s">
        <v>247</v>
      </c>
      <c r="F9" s="147" t="s">
        <v>248</v>
      </c>
      <c r="G9" s="147">
        <v>0</v>
      </c>
      <c r="H9" s="147">
        <v>0</v>
      </c>
      <c r="I9" s="147">
        <v>388.82447500000001</v>
      </c>
      <c r="J9" s="147">
        <v>437.98621781000003</v>
      </c>
      <c r="K9" s="147">
        <v>0</v>
      </c>
      <c r="L9" s="147">
        <v>4.3125</v>
      </c>
      <c r="M9" s="147">
        <f>SUM('T10'!M9,'T11'!M9,'T12'!M9)</f>
        <v>4.12</v>
      </c>
      <c r="N9" s="147">
        <f>SUM('T10'!N9,'T11'!N9,'T12'!N9)</f>
        <v>45.31</v>
      </c>
      <c r="O9" s="147">
        <f>SUM('T10'!O9,'T11'!O9,'T12'!O9)</f>
        <v>15.929458</v>
      </c>
      <c r="P9" s="147">
        <f>SUM('T10'!P9,'T11'!P9,'T12'!P9)</f>
        <v>0</v>
      </c>
      <c r="Q9" s="52" t="s">
        <v>78</v>
      </c>
      <c r="R9" s="77"/>
      <c r="S9" s="138"/>
      <c r="T9" s="130"/>
      <c r="U9" s="24"/>
    </row>
    <row r="10" spans="1:21">
      <c r="A10" s="24"/>
      <c r="B10" s="40">
        <v>6</v>
      </c>
      <c r="C10" s="38" t="s">
        <v>368</v>
      </c>
      <c r="D10" s="147">
        <v>48111</v>
      </c>
      <c r="E10" s="147">
        <v>49414</v>
      </c>
      <c r="F10" s="147">
        <v>51775</v>
      </c>
      <c r="G10" s="147">
        <v>52911.188758739001</v>
      </c>
      <c r="H10" s="147">
        <v>53452.530773177998</v>
      </c>
      <c r="I10" s="147">
        <v>52698.000766252</v>
      </c>
      <c r="J10" s="147">
        <v>54332.673030265883</v>
      </c>
      <c r="K10" s="147">
        <v>55087.846332890425</v>
      </c>
      <c r="L10" s="147">
        <v>55489.101754093033</v>
      </c>
      <c r="M10" s="147">
        <f>SUM('T10'!M10,'T11'!M10,'T12'!M10)</f>
        <v>56101.03884297904</v>
      </c>
      <c r="N10" s="147">
        <f>SUM('T10'!N10,'T11'!N10,'T12'!N10)</f>
        <v>55624.85278342841</v>
      </c>
      <c r="O10" s="147">
        <f>SUM('T10'!O10,'T11'!O10,'T12'!O10)</f>
        <v>56432.059007421238</v>
      </c>
      <c r="P10" s="147">
        <f>SUM('T10'!P10,'T11'!P10,'T12'!P10)</f>
        <v>57080.995269818399</v>
      </c>
      <c r="Q10" s="52" t="s">
        <v>73</v>
      </c>
      <c r="R10" s="77"/>
      <c r="S10" s="138"/>
      <c r="T10" s="130"/>
      <c r="U10" s="24"/>
    </row>
    <row r="11" spans="1:21">
      <c r="A11" s="24"/>
      <c r="B11" s="40">
        <v>7</v>
      </c>
      <c r="C11" s="38" t="s">
        <v>369</v>
      </c>
      <c r="D11" s="147">
        <v>29176</v>
      </c>
      <c r="E11" s="147">
        <v>30063</v>
      </c>
      <c r="F11" s="147">
        <v>30102</v>
      </c>
      <c r="G11" s="147">
        <v>29983.222252765001</v>
      </c>
      <c r="H11" s="147">
        <v>30286.348758525</v>
      </c>
      <c r="I11" s="147">
        <v>28729.570404657999</v>
      </c>
      <c r="J11" s="147">
        <v>28711.474217822732</v>
      </c>
      <c r="K11" s="147">
        <v>29274.652294329229</v>
      </c>
      <c r="L11" s="147">
        <v>30380.624077893135</v>
      </c>
      <c r="M11" s="147">
        <f>SUM('T10'!M11,'T11'!M11,'T12'!M11)</f>
        <v>29932.921581356874</v>
      </c>
      <c r="N11" s="147">
        <f>SUM('T10'!N11,'T11'!N11,'T12'!N11)</f>
        <v>30246.753743405276</v>
      </c>
      <c r="O11" s="147">
        <f>SUM('T10'!O11,'T11'!O11,'T12'!O11)</f>
        <v>30137.510714973479</v>
      </c>
      <c r="P11" s="147">
        <f>SUM('T10'!P11,'T11'!P11,'T12'!P11)</f>
        <v>30288.045792336761</v>
      </c>
      <c r="Q11" s="52" t="s">
        <v>79</v>
      </c>
      <c r="R11" s="77"/>
      <c r="S11" s="138"/>
      <c r="T11" s="130"/>
      <c r="U11" s="24"/>
    </row>
    <row r="12" spans="1:21">
      <c r="A12" s="26"/>
      <c r="B12" s="40">
        <v>8</v>
      </c>
      <c r="C12" s="38" t="s">
        <v>256</v>
      </c>
      <c r="D12" s="147">
        <v>47440</v>
      </c>
      <c r="E12" s="147">
        <v>47700</v>
      </c>
      <c r="F12" s="147">
        <v>47903</v>
      </c>
      <c r="G12" s="147">
        <v>49080.119716091998</v>
      </c>
      <c r="H12" s="147">
        <v>48995.620846083002</v>
      </c>
      <c r="I12" s="147">
        <v>49210.885791481007</v>
      </c>
      <c r="J12" s="147">
        <v>48393.838442546054</v>
      </c>
      <c r="K12" s="147">
        <v>47471.237123900195</v>
      </c>
      <c r="L12" s="147">
        <v>48309.776759748282</v>
      </c>
      <c r="M12" s="147">
        <f>SUM('T10'!M12,'T11'!M12,'T12'!M12)</f>
        <v>48541.062946289676</v>
      </c>
      <c r="N12" s="147">
        <f>SUM('T10'!N12,'T11'!N12,'T12'!N12)</f>
        <v>48981.096372121501</v>
      </c>
      <c r="O12" s="147">
        <f>SUM('T10'!O12,'T11'!O12,'T12'!O12)</f>
        <v>48392.573424472081</v>
      </c>
      <c r="P12" s="147">
        <f>SUM('T10'!P12,'T11'!P12,'T12'!P12)</f>
        <v>49181.796299486683</v>
      </c>
      <c r="Q12" s="52" t="s">
        <v>80</v>
      </c>
      <c r="R12" s="77"/>
      <c r="S12" s="138"/>
    </row>
    <row r="13" spans="1:21">
      <c r="A13" s="26"/>
      <c r="B13" s="40">
        <v>9</v>
      </c>
      <c r="C13" s="38" t="s">
        <v>371</v>
      </c>
      <c r="D13" s="147">
        <v>2251</v>
      </c>
      <c r="E13" s="147">
        <v>2523</v>
      </c>
      <c r="F13" s="147">
        <v>2202</v>
      </c>
      <c r="G13" s="147">
        <v>1835.8343870190001</v>
      </c>
      <c r="H13" s="147">
        <v>1810.655557925</v>
      </c>
      <c r="I13" s="147">
        <v>1944.257139113</v>
      </c>
      <c r="J13" s="147">
        <v>1954.7606866078979</v>
      </c>
      <c r="K13" s="147">
        <v>1890.3824774688978</v>
      </c>
      <c r="L13" s="147">
        <v>1977.3076320628979</v>
      </c>
      <c r="M13" s="147">
        <f>SUM('T10'!M13,'T11'!M13,'T12'!M13)</f>
        <v>2119.4594231558576</v>
      </c>
      <c r="N13" s="147">
        <f>SUM('T10'!N13,'T11'!N13,'T12'!N13)</f>
        <v>2039.407496299068</v>
      </c>
      <c r="O13" s="147">
        <f>SUM('T10'!O13,'T11'!O13,'T12'!O13)</f>
        <v>2241.9277576154282</v>
      </c>
      <c r="P13" s="147">
        <f>SUM('T10'!P13,'T11'!P13,'T12'!P13)</f>
        <v>2369.6298650272779</v>
      </c>
      <c r="Q13" s="52" t="s">
        <v>81</v>
      </c>
      <c r="R13" s="77"/>
      <c r="S13" s="77"/>
    </row>
    <row r="14" spans="1:21">
      <c r="A14" s="24"/>
      <c r="B14" s="40">
        <v>10</v>
      </c>
      <c r="C14" s="38" t="s">
        <v>65</v>
      </c>
      <c r="D14" s="147">
        <v>14238</v>
      </c>
      <c r="E14" s="147">
        <v>14153</v>
      </c>
      <c r="F14" s="147">
        <v>14036</v>
      </c>
      <c r="G14" s="147">
        <v>13871.240834492999</v>
      </c>
      <c r="H14" s="147">
        <v>13895.434018542001</v>
      </c>
      <c r="I14" s="147">
        <v>13256.445705754</v>
      </c>
      <c r="J14" s="147">
        <v>13943.892661412869</v>
      </c>
      <c r="K14" s="147">
        <v>14637.190838867469</v>
      </c>
      <c r="L14" s="147">
        <v>14401.845407754508</v>
      </c>
      <c r="M14" s="147">
        <f>SUM('T10'!M14,'T11'!M14,'T12'!M14)</f>
        <v>14501.954095331283</v>
      </c>
      <c r="N14" s="147">
        <f>SUM('T10'!N14,'T11'!N14,'T12'!N14)</f>
        <v>14478.767571467302</v>
      </c>
      <c r="O14" s="147">
        <f>SUM('T10'!O14,'T11'!O14,'T12'!O14)</f>
        <v>14555.136578561647</v>
      </c>
      <c r="P14" s="147">
        <f>SUM('T10'!P14,'T11'!P14,'T12'!P14)</f>
        <v>14586.910775274089</v>
      </c>
      <c r="Q14" s="52" t="s">
        <v>82</v>
      </c>
      <c r="R14" s="77"/>
    </row>
    <row r="15" spans="1:21">
      <c r="A15" s="26"/>
      <c r="B15" s="40">
        <v>11</v>
      </c>
      <c r="C15" s="38" t="s">
        <v>347</v>
      </c>
      <c r="D15" s="147">
        <v>0</v>
      </c>
      <c r="E15" s="147">
        <v>0</v>
      </c>
      <c r="F15" s="147">
        <v>0</v>
      </c>
      <c r="G15" s="147">
        <v>0</v>
      </c>
      <c r="H15" s="147">
        <v>0</v>
      </c>
      <c r="I15" s="147">
        <v>0</v>
      </c>
      <c r="J15" s="147">
        <v>72.770262000000002</v>
      </c>
      <c r="K15" s="147">
        <v>132.294815</v>
      </c>
      <c r="L15" s="147">
        <v>130.29471000000001</v>
      </c>
      <c r="M15" s="147">
        <f>SUM('T10'!M15,'T11'!M15,'T12'!M15)</f>
        <v>130.294815</v>
      </c>
      <c r="N15" s="147">
        <f>SUM('T10'!N15,'T11'!N15,'T12'!N15)</f>
        <v>154.12551500000001</v>
      </c>
      <c r="O15" s="147">
        <f>SUM('T10'!O15,'T11'!O15,'T12'!O15)</f>
        <v>157.10711500000002</v>
      </c>
      <c r="P15" s="147">
        <f>SUM('T10'!P15,'T11'!P15,'T12'!P15)</f>
        <v>190.28543979000003</v>
      </c>
      <c r="Q15" s="52" t="s">
        <v>349</v>
      </c>
      <c r="R15" s="77"/>
    </row>
    <row r="16" spans="1:21">
      <c r="A16" s="24"/>
      <c r="B16" s="40">
        <v>12</v>
      </c>
      <c r="C16" s="38" t="s">
        <v>66</v>
      </c>
      <c r="D16" s="147">
        <v>176</v>
      </c>
      <c r="E16" s="147">
        <v>174</v>
      </c>
      <c r="F16" s="147">
        <v>513</v>
      </c>
      <c r="G16" s="147">
        <v>510.60645524</v>
      </c>
      <c r="H16" s="147">
        <v>535.81445383899995</v>
      </c>
      <c r="I16" s="147">
        <v>505.86364055299998</v>
      </c>
      <c r="J16" s="147">
        <v>504.65701403721329</v>
      </c>
      <c r="K16" s="147">
        <v>507.66960055940632</v>
      </c>
      <c r="L16" s="147">
        <v>493.38825059702799</v>
      </c>
      <c r="M16" s="147">
        <f>SUM('T10'!M16,'T11'!M16,'T12'!M16)</f>
        <v>493.68175681413908</v>
      </c>
      <c r="N16" s="147">
        <f>SUM('T10'!N16,'T11'!N16,'T12'!N16)</f>
        <v>532.14827053169529</v>
      </c>
      <c r="O16" s="147">
        <f>SUM('T10'!O16,'T11'!O16,'T12'!O16)</f>
        <v>565.87721618670537</v>
      </c>
      <c r="P16" s="147">
        <f>SUM('T10'!P16,'T11'!P16,'T12'!P16)</f>
        <v>563.51558375725631</v>
      </c>
      <c r="Q16" s="52" t="s">
        <v>83</v>
      </c>
      <c r="R16" s="77"/>
    </row>
    <row r="17" spans="1:19">
      <c r="A17" s="24"/>
      <c r="B17" s="40">
        <v>13</v>
      </c>
      <c r="C17" s="38" t="s">
        <v>67</v>
      </c>
      <c r="D17" s="147">
        <v>138</v>
      </c>
      <c r="E17" s="147">
        <v>133</v>
      </c>
      <c r="F17" s="147">
        <v>138</v>
      </c>
      <c r="G17" s="147">
        <v>138.38355429000001</v>
      </c>
      <c r="H17" s="147">
        <v>142.55620676500001</v>
      </c>
      <c r="I17" s="147">
        <v>151.06594762500001</v>
      </c>
      <c r="J17" s="147">
        <v>139.14825115899998</v>
      </c>
      <c r="K17" s="147">
        <v>125.40861603899999</v>
      </c>
      <c r="L17" s="147">
        <v>125.40861603899999</v>
      </c>
      <c r="M17" s="147">
        <f>SUM('T10'!M17,'T11'!M17,'T12'!M17)</f>
        <v>125.807670264</v>
      </c>
      <c r="N17" s="147">
        <f>SUM('T10'!N17,'T11'!N17,'T12'!N17)</f>
        <v>121.283134989</v>
      </c>
      <c r="O17" s="147">
        <f>SUM('T10'!O17,'T11'!O17,'T12'!O17)</f>
        <v>120.42440779399999</v>
      </c>
      <c r="P17" s="147">
        <f>SUM('T10'!P17,'T11'!P17,'T12'!P17)</f>
        <v>122.723745839</v>
      </c>
      <c r="Q17" s="52" t="s">
        <v>84</v>
      </c>
      <c r="R17" s="77"/>
    </row>
    <row r="18" spans="1:19">
      <c r="A18" s="24"/>
      <c r="B18" s="40">
        <v>14</v>
      </c>
      <c r="C18" s="38" t="s">
        <v>68</v>
      </c>
      <c r="D18" s="147" t="s">
        <v>247</v>
      </c>
      <c r="E18" s="147" t="s">
        <v>247</v>
      </c>
      <c r="F18" s="147" t="s">
        <v>248</v>
      </c>
      <c r="G18" s="147">
        <v>0</v>
      </c>
      <c r="H18" s="147">
        <v>0</v>
      </c>
      <c r="I18" s="147">
        <v>0</v>
      </c>
      <c r="J18" s="147">
        <v>0</v>
      </c>
      <c r="K18" s="147">
        <v>0</v>
      </c>
      <c r="L18" s="147">
        <v>0</v>
      </c>
      <c r="M18" s="147">
        <f>SUM('T10'!M18,'T11'!M18,'T12'!M18)</f>
        <v>0</v>
      </c>
      <c r="N18" s="147">
        <f>SUM('T10'!N18,'T11'!N18,'T12'!N18)</f>
        <v>0</v>
      </c>
      <c r="O18" s="147">
        <f>SUM('T10'!O18,'T11'!O18,'T12'!O18)</f>
        <v>0</v>
      </c>
      <c r="P18" s="147">
        <f>SUM('T10'!P18,'T11'!P18,'T12'!P18)</f>
        <v>0</v>
      </c>
      <c r="Q18" s="52" t="s">
        <v>85</v>
      </c>
      <c r="R18" s="77"/>
    </row>
    <row r="19" spans="1:19">
      <c r="A19" s="24"/>
      <c r="B19" s="40">
        <v>15</v>
      </c>
      <c r="C19" s="38" t="s">
        <v>348</v>
      </c>
      <c r="D19" s="147">
        <v>0</v>
      </c>
      <c r="E19" s="147">
        <v>0</v>
      </c>
      <c r="F19" s="147">
        <v>0</v>
      </c>
      <c r="G19" s="147">
        <v>0</v>
      </c>
      <c r="H19" s="147">
        <v>0</v>
      </c>
      <c r="I19" s="147">
        <v>0</v>
      </c>
      <c r="J19" s="147">
        <v>0</v>
      </c>
      <c r="K19" s="147">
        <v>0</v>
      </c>
      <c r="L19" s="147">
        <v>0</v>
      </c>
      <c r="M19" s="147">
        <f>SUM('T10'!M19,'T11'!M19,'T12'!M19)</f>
        <v>0</v>
      </c>
      <c r="N19" s="147">
        <f>SUM('T10'!N19,'T11'!N19,'T12'!N19)</f>
        <v>0</v>
      </c>
      <c r="O19" s="147">
        <f>SUM('T10'!O19,'T11'!O19,'T12'!O19)</f>
        <v>0</v>
      </c>
      <c r="P19" s="147">
        <f>SUM('T10'!P19,'T11'!P19,'T12'!P19)</f>
        <v>0</v>
      </c>
      <c r="Q19" s="52" t="s">
        <v>350</v>
      </c>
      <c r="R19" s="77"/>
    </row>
    <row r="20" spans="1:19">
      <c r="A20" s="24"/>
      <c r="B20" s="40">
        <v>16</v>
      </c>
      <c r="C20" s="38" t="s">
        <v>69</v>
      </c>
      <c r="D20" s="147">
        <v>7693</v>
      </c>
      <c r="E20" s="147">
        <v>7701</v>
      </c>
      <c r="F20" s="147">
        <v>7579</v>
      </c>
      <c r="G20" s="147">
        <v>7581.897026443</v>
      </c>
      <c r="H20" s="147">
        <v>7595.5087111619996</v>
      </c>
      <c r="I20" s="147">
        <v>7494.3998496449994</v>
      </c>
      <c r="J20" s="147">
        <v>7474.8214432859995</v>
      </c>
      <c r="K20" s="147">
        <v>7560.8549605259996</v>
      </c>
      <c r="L20" s="147">
        <v>7553.6761322139992</v>
      </c>
      <c r="M20" s="147">
        <f>SUM('T10'!M20,'T11'!M20,'T12'!M20)</f>
        <v>7598.5692555477399</v>
      </c>
      <c r="N20" s="147">
        <f>SUM('T10'!N20,'T11'!N20,'T12'!N20)</f>
        <v>7635.2205387773311</v>
      </c>
      <c r="O20" s="147">
        <f>SUM('T10'!O20,'T11'!O20,'T12'!O20)</f>
        <v>7743.8461246563302</v>
      </c>
      <c r="P20" s="147">
        <f>SUM('T10'!P20,'T11'!P20,'T12'!P20)</f>
        <v>7773.7721701093296</v>
      </c>
      <c r="Q20" s="52" t="s">
        <v>86</v>
      </c>
      <c r="R20" s="77"/>
    </row>
    <row r="21" spans="1:19">
      <c r="A21" s="24"/>
      <c r="B21" s="40">
        <v>17</v>
      </c>
      <c r="C21" s="38" t="s">
        <v>70</v>
      </c>
      <c r="D21" s="147">
        <v>3368</v>
      </c>
      <c r="E21" s="147">
        <v>3363</v>
      </c>
      <c r="F21" s="147">
        <v>3368</v>
      </c>
      <c r="G21" s="147">
        <v>3349.660019381</v>
      </c>
      <c r="H21" s="147">
        <v>3588.0259061309998</v>
      </c>
      <c r="I21" s="147">
        <v>3713.6489237760002</v>
      </c>
      <c r="J21" s="147">
        <v>4418.5565149200002</v>
      </c>
      <c r="K21" s="147">
        <v>4634.877537587</v>
      </c>
      <c r="L21" s="147">
        <v>4636.630112584</v>
      </c>
      <c r="M21" s="147">
        <f>SUM('T10'!M21,'T11'!M21,'T12'!M21)</f>
        <v>4686.8866904819997</v>
      </c>
      <c r="N21" s="147">
        <f>SUM('T10'!N21,'T11'!N21,'T12'!N21)</f>
        <v>4758.0833904820001</v>
      </c>
      <c r="O21" s="147">
        <f>SUM('T10'!O21,'T11'!O21,'T12'!O21)</f>
        <v>4764.895785189</v>
      </c>
      <c r="P21" s="147">
        <f>SUM('T10'!P21,'T11'!P21,'T12'!P21)</f>
        <v>4748.4092426522502</v>
      </c>
      <c r="Q21" s="52" t="s">
        <v>87</v>
      </c>
      <c r="R21" s="77"/>
      <c r="S21" s="77"/>
    </row>
    <row r="22" spans="1:19">
      <c r="B22" s="40">
        <v>18</v>
      </c>
      <c r="C22" s="38" t="s">
        <v>71</v>
      </c>
      <c r="D22" s="147">
        <v>2025</v>
      </c>
      <c r="E22" s="147">
        <v>2065</v>
      </c>
      <c r="F22" s="147">
        <v>2108</v>
      </c>
      <c r="G22" s="147">
        <v>2112.9539585989996</v>
      </c>
      <c r="H22" s="147">
        <v>2146.4646853939998</v>
      </c>
      <c r="I22" s="147">
        <v>2153.7933102380002</v>
      </c>
      <c r="J22" s="147">
        <v>1990.3147110129999</v>
      </c>
      <c r="K22" s="147">
        <v>1772.666023599</v>
      </c>
      <c r="L22" s="147">
        <v>2115.7303070080002</v>
      </c>
      <c r="M22" s="147">
        <f>SUM('T10'!M22,'T11'!M22,'T12'!M22)</f>
        <v>2083.073447712</v>
      </c>
      <c r="N22" s="147">
        <f>SUM('T10'!N22,'T11'!N22,'T12'!N22)</f>
        <v>2110.318295906</v>
      </c>
      <c r="O22" s="147">
        <f>SUM('T10'!O22,'T11'!O22,'T12'!O22)</f>
        <v>2106.4675893519998</v>
      </c>
      <c r="P22" s="147">
        <f>SUM('T10'!P22,'T11'!P22,'T12'!P22)</f>
        <v>2102.2189214479999</v>
      </c>
      <c r="Q22" s="52" t="s">
        <v>88</v>
      </c>
      <c r="R22" s="77"/>
    </row>
    <row r="23" spans="1:19">
      <c r="B23" s="40">
        <v>19</v>
      </c>
      <c r="C23" s="38" t="s">
        <v>72</v>
      </c>
      <c r="D23" s="147">
        <v>5868</v>
      </c>
      <c r="E23" s="147">
        <v>5931</v>
      </c>
      <c r="F23" s="147">
        <v>5958</v>
      </c>
      <c r="G23" s="147">
        <v>5958.4379581069998</v>
      </c>
      <c r="H23" s="147">
        <v>5964.0328375079998</v>
      </c>
      <c r="I23" s="147">
        <v>6091.4577168220003</v>
      </c>
      <c r="J23" s="147">
        <v>6698.3337178629999</v>
      </c>
      <c r="K23" s="147">
        <v>6745.6261301389995</v>
      </c>
      <c r="L23" s="147">
        <v>6698.1066063382596</v>
      </c>
      <c r="M23" s="147">
        <f>SUM('T10'!M23,'T11'!M23,'T12'!M23)</f>
        <v>6756.5053017872497</v>
      </c>
      <c r="N23" s="147">
        <f>SUM('T10'!N23,'T11'!N23,'T12'!N23)</f>
        <v>6808.9864940304105</v>
      </c>
      <c r="O23" s="147">
        <f>SUM('T10'!O23,'T11'!O23,'T12'!O23)</f>
        <v>6829.2885711774006</v>
      </c>
      <c r="P23" s="147">
        <f>SUM('T10'!P23,'T11'!P23,'T12'!P23)</f>
        <v>6914.7258869891893</v>
      </c>
      <c r="Q23" s="52" t="s">
        <v>89</v>
      </c>
      <c r="R23" s="77"/>
    </row>
    <row r="24" spans="1:19" ht="15.75" thickBot="1">
      <c r="B24" s="73"/>
      <c r="C24" s="74" t="s">
        <v>3</v>
      </c>
      <c r="D24" s="123">
        <f t="shared" ref="D24:P24" si="0">SUM(D5:D23)</f>
        <v>217427</v>
      </c>
      <c r="E24" s="123">
        <f t="shared" si="0"/>
        <v>222882</v>
      </c>
      <c r="F24" s="123">
        <f t="shared" si="0"/>
        <v>224607</v>
      </c>
      <c r="G24" s="123">
        <f t="shared" si="0"/>
        <v>226802.62507478899</v>
      </c>
      <c r="H24" s="123">
        <f t="shared" si="0"/>
        <v>226747.55673354201</v>
      </c>
      <c r="I24" s="123">
        <f t="shared" si="0"/>
        <v>224232.75751560702</v>
      </c>
      <c r="J24" s="123">
        <f t="shared" si="0"/>
        <v>228771.51499917696</v>
      </c>
      <c r="K24" s="123">
        <f t="shared" si="0"/>
        <v>232323.84625098709</v>
      </c>
      <c r="L24" s="123">
        <f t="shared" si="0"/>
        <v>234706.48996400228</v>
      </c>
      <c r="M24" s="123">
        <f t="shared" si="0"/>
        <v>239298.01274940805</v>
      </c>
      <c r="N24" s="123">
        <f t="shared" si="0"/>
        <v>241639.53923067177</v>
      </c>
      <c r="O24" s="123">
        <f t="shared" si="0"/>
        <v>243967.79970355667</v>
      </c>
      <c r="P24" s="123">
        <f t="shared" si="0"/>
        <v>245296.4654541456</v>
      </c>
      <c r="Q24" s="54" t="s">
        <v>3</v>
      </c>
      <c r="R24" s="77"/>
    </row>
    <row r="25" spans="1:19" ht="15.75" thickBot="1">
      <c r="B25" s="179" t="s">
        <v>367</v>
      </c>
      <c r="C25" s="180"/>
      <c r="D25" s="180"/>
      <c r="E25" s="180"/>
      <c r="F25" s="180"/>
      <c r="G25" s="180"/>
      <c r="H25" s="180"/>
      <c r="I25" s="180"/>
      <c r="J25" s="180"/>
      <c r="K25" s="180"/>
      <c r="L25" s="180"/>
      <c r="M25" s="180"/>
      <c r="N25" s="180"/>
      <c r="O25" s="180"/>
      <c r="P25" s="180"/>
      <c r="Q25" s="181"/>
    </row>
    <row r="26" spans="1:19">
      <c r="L26" s="130"/>
      <c r="M26" s="130"/>
      <c r="N26" s="130"/>
      <c r="O26" s="130"/>
      <c r="P26" s="130"/>
    </row>
  </sheetData>
  <mergeCells count="3">
    <mergeCell ref="B25:Q25"/>
    <mergeCell ref="B2:Q2"/>
    <mergeCell ref="B3:Q3"/>
  </mergeCells>
  <pageMargins left="0.7" right="0.7" top="0.75" bottom="0.75" header="0.3" footer="0.3"/>
  <pageSetup paperSize="9" orientation="portrait" r:id="rId1"/>
  <ignoredErrors>
    <ignoredError sqref="H24:M24 O24"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25"/>
  <sheetViews>
    <sheetView topLeftCell="A3" zoomScaleNormal="100" workbookViewId="0">
      <selection activeCell="P5" sqref="P5:P23"/>
    </sheetView>
  </sheetViews>
  <sheetFormatPr defaultRowHeight="15"/>
  <cols>
    <col min="1" max="1" width="6.140625" customWidth="1"/>
    <col min="2" max="2" width="2.7109375" bestFit="1" customWidth="1"/>
    <col min="3" max="3" width="18.140625" bestFit="1" customWidth="1"/>
    <col min="4" max="16" width="5.7109375" bestFit="1" customWidth="1"/>
    <col min="17" max="17" width="15.7109375" bestFit="1" customWidth="1"/>
  </cols>
  <sheetData>
    <row r="1" spans="2:19" ht="15.75" thickBot="1"/>
    <row r="2" spans="2:19" ht="24.75" customHeight="1">
      <c r="B2" s="162" t="s">
        <v>265</v>
      </c>
      <c r="C2" s="171"/>
      <c r="D2" s="171"/>
      <c r="E2" s="171"/>
      <c r="F2" s="171"/>
      <c r="G2" s="171"/>
      <c r="H2" s="171"/>
      <c r="I2" s="171"/>
      <c r="J2" s="171"/>
      <c r="K2" s="171"/>
      <c r="L2" s="171"/>
      <c r="M2" s="171"/>
      <c r="N2" s="171"/>
      <c r="O2" s="171"/>
      <c r="P2" s="171"/>
      <c r="Q2" s="172"/>
    </row>
    <row r="3" spans="2:19" ht="15.75" thickBot="1">
      <c r="B3" s="173" t="s">
        <v>236</v>
      </c>
      <c r="C3" s="174"/>
      <c r="D3" s="174"/>
      <c r="E3" s="174"/>
      <c r="F3" s="174"/>
      <c r="G3" s="174"/>
      <c r="H3" s="174"/>
      <c r="I3" s="174"/>
      <c r="J3" s="174"/>
      <c r="K3" s="174"/>
      <c r="L3" s="174"/>
      <c r="M3" s="174"/>
      <c r="N3" s="174"/>
      <c r="O3" s="174"/>
      <c r="P3" s="174"/>
      <c r="Q3" s="175"/>
    </row>
    <row r="4" spans="2:19">
      <c r="B4" s="143" t="s">
        <v>7</v>
      </c>
      <c r="C4" s="71" t="s">
        <v>245</v>
      </c>
      <c r="D4" s="142">
        <v>42522</v>
      </c>
      <c r="E4" s="142">
        <v>42552</v>
      </c>
      <c r="F4" s="142">
        <v>42583</v>
      </c>
      <c r="G4" s="142">
        <v>42614</v>
      </c>
      <c r="H4" s="142">
        <v>42644</v>
      </c>
      <c r="I4" s="142">
        <v>42675</v>
      </c>
      <c r="J4" s="142">
        <v>42705</v>
      </c>
      <c r="K4" s="142">
        <v>42736</v>
      </c>
      <c r="L4" s="142">
        <v>42767</v>
      </c>
      <c r="M4" s="142">
        <v>42795</v>
      </c>
      <c r="N4" s="142">
        <v>42826</v>
      </c>
      <c r="O4" s="142">
        <v>42856</v>
      </c>
      <c r="P4" s="142">
        <v>42887</v>
      </c>
      <c r="Q4" s="61" t="s">
        <v>246</v>
      </c>
    </row>
    <row r="5" spans="2:19">
      <c r="B5" s="40">
        <v>1</v>
      </c>
      <c r="C5" s="38" t="s">
        <v>62</v>
      </c>
      <c r="D5" s="147">
        <v>171</v>
      </c>
      <c r="E5" s="147">
        <v>200</v>
      </c>
      <c r="F5" s="147">
        <v>226</v>
      </c>
      <c r="G5" s="147">
        <v>197.70262905000001</v>
      </c>
      <c r="H5" s="147">
        <v>259.61498089299999</v>
      </c>
      <c r="I5" s="147">
        <v>259.99894998799999</v>
      </c>
      <c r="J5" s="147">
        <v>168.97968253152999</v>
      </c>
      <c r="K5" s="147">
        <v>146.02105302618</v>
      </c>
      <c r="L5" s="147">
        <v>182.81611388900998</v>
      </c>
      <c r="M5" s="147">
        <v>164.20379674468998</v>
      </c>
      <c r="N5" s="147">
        <v>367.7535300848599</v>
      </c>
      <c r="O5" s="147">
        <v>405.12422663867</v>
      </c>
      <c r="P5" s="147">
        <v>162.88384119441997</v>
      </c>
      <c r="Q5" s="52" t="s">
        <v>74</v>
      </c>
      <c r="R5" s="130"/>
      <c r="S5" s="24"/>
    </row>
    <row r="6" spans="2:19">
      <c r="B6" s="40">
        <v>2</v>
      </c>
      <c r="C6" s="38" t="s">
        <v>372</v>
      </c>
      <c r="D6" s="147">
        <v>975</v>
      </c>
      <c r="E6" s="147">
        <v>1125</v>
      </c>
      <c r="F6" s="147">
        <v>1407</v>
      </c>
      <c r="G6" s="147">
        <v>1105.026585971</v>
      </c>
      <c r="H6" s="147">
        <v>981.246846549</v>
      </c>
      <c r="I6" s="147">
        <v>953.65712709699994</v>
      </c>
      <c r="J6" s="147">
        <v>806.89638831599996</v>
      </c>
      <c r="K6" s="147">
        <v>744.60368194700004</v>
      </c>
      <c r="L6" s="147">
        <v>674.89007006600002</v>
      </c>
      <c r="M6" s="147">
        <v>1112.29580498633</v>
      </c>
      <c r="N6" s="147">
        <v>917.33713231399997</v>
      </c>
      <c r="O6" s="147">
        <v>1316.525299593</v>
      </c>
      <c r="P6" s="147">
        <v>1493.352881043</v>
      </c>
      <c r="Q6" s="52" t="s">
        <v>75</v>
      </c>
      <c r="R6" s="130"/>
      <c r="S6" s="24"/>
    </row>
    <row r="7" spans="2:19">
      <c r="B7" s="40">
        <v>3</v>
      </c>
      <c r="C7" s="38" t="s">
        <v>370</v>
      </c>
      <c r="D7" s="147">
        <v>19827</v>
      </c>
      <c r="E7" s="147">
        <v>21397</v>
      </c>
      <c r="F7" s="147">
        <v>20541</v>
      </c>
      <c r="G7" s="147">
        <v>20874.603894339001</v>
      </c>
      <c r="H7" s="147">
        <v>19844.941866795001</v>
      </c>
      <c r="I7" s="147">
        <v>18259.066459856</v>
      </c>
      <c r="J7" s="147">
        <v>19171.105129766802</v>
      </c>
      <c r="K7" s="147">
        <v>20460.708424380999</v>
      </c>
      <c r="L7" s="147">
        <v>19958.610201355001</v>
      </c>
      <c r="M7" s="147">
        <v>21494.563778315998</v>
      </c>
      <c r="N7" s="147">
        <v>21849.646023150999</v>
      </c>
      <c r="O7" s="147">
        <v>21673.625340121001</v>
      </c>
      <c r="P7" s="147">
        <v>20606.417304441002</v>
      </c>
      <c r="Q7" s="52" t="s">
        <v>76</v>
      </c>
      <c r="R7" s="130"/>
      <c r="S7" s="24"/>
    </row>
    <row r="8" spans="2:19">
      <c r="B8" s="40">
        <v>4</v>
      </c>
      <c r="C8" s="38" t="s">
        <v>64</v>
      </c>
      <c r="D8" s="147">
        <v>32</v>
      </c>
      <c r="E8" s="147">
        <v>32</v>
      </c>
      <c r="F8" s="147">
        <v>32</v>
      </c>
      <c r="G8" s="147">
        <v>41.295835263000001</v>
      </c>
      <c r="H8" s="147">
        <v>41.585019523</v>
      </c>
      <c r="I8" s="147">
        <v>41.864875257999998</v>
      </c>
      <c r="J8" s="147">
        <v>42.154059517</v>
      </c>
      <c r="K8" s="147">
        <v>45.943243776999999</v>
      </c>
      <c r="L8" s="147">
        <v>46.204442462999999</v>
      </c>
      <c r="M8" s="147">
        <v>42.993626722000002</v>
      </c>
      <c r="N8" s="147">
        <v>43.273482457</v>
      </c>
      <c r="O8" s="147">
        <v>43.562666716999999</v>
      </c>
      <c r="P8" s="147">
        <v>43.842522451999997</v>
      </c>
      <c r="Q8" s="52" t="s">
        <v>77</v>
      </c>
      <c r="R8" s="130"/>
      <c r="S8" s="24"/>
    </row>
    <row r="9" spans="2:19">
      <c r="B9" s="40">
        <v>5</v>
      </c>
      <c r="C9" s="38" t="s">
        <v>366</v>
      </c>
      <c r="D9" s="147" t="s">
        <v>247</v>
      </c>
      <c r="E9" s="147" t="s">
        <v>247</v>
      </c>
      <c r="F9" s="147" t="s">
        <v>247</v>
      </c>
      <c r="G9" s="147">
        <v>0</v>
      </c>
      <c r="H9" s="147">
        <v>0</v>
      </c>
      <c r="I9" s="147">
        <v>388.82447500000001</v>
      </c>
      <c r="J9" s="147">
        <v>437.98621781000003</v>
      </c>
      <c r="K9" s="147">
        <v>0</v>
      </c>
      <c r="L9" s="147">
        <v>4.3125</v>
      </c>
      <c r="M9" s="147">
        <v>4.12</v>
      </c>
      <c r="N9" s="147">
        <v>45.31</v>
      </c>
      <c r="O9" s="147">
        <v>0</v>
      </c>
      <c r="P9" s="147">
        <v>0</v>
      </c>
      <c r="Q9" s="52" t="s">
        <v>78</v>
      </c>
      <c r="R9" s="130"/>
      <c r="S9" s="24"/>
    </row>
    <row r="10" spans="2:19">
      <c r="B10" s="40">
        <v>6</v>
      </c>
      <c r="C10" s="38" t="s">
        <v>368</v>
      </c>
      <c r="D10" s="147">
        <v>32368</v>
      </c>
      <c r="E10" s="147">
        <v>32884</v>
      </c>
      <c r="F10" s="147">
        <v>34597</v>
      </c>
      <c r="G10" s="147">
        <v>35182.348461237001</v>
      </c>
      <c r="H10" s="147">
        <v>35848.010071974</v>
      </c>
      <c r="I10" s="147">
        <v>35244.636361400997</v>
      </c>
      <c r="J10" s="147">
        <v>36115.732846571686</v>
      </c>
      <c r="K10" s="147">
        <v>36296.165503535798</v>
      </c>
      <c r="L10" s="147">
        <v>36545.526852427909</v>
      </c>
      <c r="M10" s="147">
        <v>36966.264901553935</v>
      </c>
      <c r="N10" s="147">
        <v>36534.849083931091</v>
      </c>
      <c r="O10" s="147">
        <v>37092.865668098893</v>
      </c>
      <c r="P10" s="147">
        <v>37119.030483534865</v>
      </c>
      <c r="Q10" s="52" t="s">
        <v>73</v>
      </c>
      <c r="R10" s="130"/>
      <c r="S10" s="24"/>
    </row>
    <row r="11" spans="2:19">
      <c r="B11" s="40">
        <v>7</v>
      </c>
      <c r="C11" s="38" t="s">
        <v>369</v>
      </c>
      <c r="D11" s="147">
        <v>21871</v>
      </c>
      <c r="E11" s="147">
        <v>22381</v>
      </c>
      <c r="F11" s="147">
        <v>22105</v>
      </c>
      <c r="G11" s="147">
        <v>21862.137294041</v>
      </c>
      <c r="H11" s="147">
        <v>21737.551630942999</v>
      </c>
      <c r="I11" s="147">
        <v>20715.888754068001</v>
      </c>
      <c r="J11" s="147">
        <v>20504.810211361731</v>
      </c>
      <c r="K11" s="147">
        <v>21101.881416409487</v>
      </c>
      <c r="L11" s="147">
        <v>22143.978370870394</v>
      </c>
      <c r="M11" s="147">
        <v>21665.726168500871</v>
      </c>
      <c r="N11" s="147">
        <v>21832.224089079609</v>
      </c>
      <c r="O11" s="147">
        <v>21829.96128261348</v>
      </c>
      <c r="P11" s="147">
        <v>21895.378113539758</v>
      </c>
      <c r="Q11" s="52" t="s">
        <v>79</v>
      </c>
      <c r="R11" s="130"/>
      <c r="S11" s="24"/>
    </row>
    <row r="12" spans="2:19">
      <c r="B12" s="40">
        <v>8</v>
      </c>
      <c r="C12" s="38" t="s">
        <v>256</v>
      </c>
      <c r="D12" s="147">
        <v>32889</v>
      </c>
      <c r="E12" s="147">
        <v>33045</v>
      </c>
      <c r="F12" s="147">
        <v>33128</v>
      </c>
      <c r="G12" s="147">
        <v>33799.826487544</v>
      </c>
      <c r="H12" s="147">
        <v>33631.024991473001</v>
      </c>
      <c r="I12" s="147">
        <v>33948.908566131002</v>
      </c>
      <c r="J12" s="147">
        <v>33450.830316201616</v>
      </c>
      <c r="K12" s="147">
        <v>32873.700802810024</v>
      </c>
      <c r="L12" s="147">
        <v>33449.18553289507</v>
      </c>
      <c r="M12" s="147">
        <v>33564.896053418102</v>
      </c>
      <c r="N12" s="147">
        <v>33898.839429884778</v>
      </c>
      <c r="O12" s="147">
        <v>33331.00585165809</v>
      </c>
      <c r="P12" s="147">
        <v>33966.997498535697</v>
      </c>
      <c r="Q12" s="52" t="s">
        <v>80</v>
      </c>
      <c r="R12" s="130"/>
      <c r="S12" s="24"/>
    </row>
    <row r="13" spans="2:19">
      <c r="B13" s="40">
        <v>9</v>
      </c>
      <c r="C13" s="38" t="s">
        <v>371</v>
      </c>
      <c r="D13" s="147">
        <v>1080</v>
      </c>
      <c r="E13" s="147">
        <v>1204</v>
      </c>
      <c r="F13" s="147">
        <v>1154</v>
      </c>
      <c r="G13" s="147">
        <v>773.79550273100006</v>
      </c>
      <c r="H13" s="147">
        <v>756.24490619000005</v>
      </c>
      <c r="I13" s="147">
        <v>834.51993251099998</v>
      </c>
      <c r="J13" s="147">
        <v>846.691069105</v>
      </c>
      <c r="K13" s="147">
        <v>866.94486556200002</v>
      </c>
      <c r="L13" s="147">
        <v>905.43224925599998</v>
      </c>
      <c r="M13" s="147">
        <v>906.47757852895995</v>
      </c>
      <c r="N13" s="147">
        <v>931.97874605643005</v>
      </c>
      <c r="O13" s="147">
        <v>1058.0641630360001</v>
      </c>
      <c r="P13" s="147">
        <v>1043.826922661</v>
      </c>
      <c r="Q13" s="52" t="s">
        <v>81</v>
      </c>
      <c r="R13" s="130"/>
      <c r="S13" s="24"/>
    </row>
    <row r="14" spans="2:19">
      <c r="B14" s="40">
        <v>10</v>
      </c>
      <c r="C14" s="38" t="s">
        <v>257</v>
      </c>
      <c r="D14" s="147">
        <v>10448</v>
      </c>
      <c r="E14" s="147">
        <v>10123</v>
      </c>
      <c r="F14" s="147">
        <v>9991</v>
      </c>
      <c r="G14" s="147">
        <v>9937.2859350979998</v>
      </c>
      <c r="H14" s="147">
        <v>9970.7791319780008</v>
      </c>
      <c r="I14" s="147">
        <v>9525.4025986830002</v>
      </c>
      <c r="J14" s="147">
        <v>9706.4850833043001</v>
      </c>
      <c r="K14" s="147">
        <v>9939.1748367688961</v>
      </c>
      <c r="L14" s="147">
        <v>10023.771213941305</v>
      </c>
      <c r="M14" s="147">
        <v>9988.3760864753422</v>
      </c>
      <c r="N14" s="147">
        <v>10010.649580492749</v>
      </c>
      <c r="O14" s="147">
        <v>10027.070285729855</v>
      </c>
      <c r="P14" s="147">
        <v>10196.342386329363</v>
      </c>
      <c r="Q14" s="52" t="s">
        <v>82</v>
      </c>
      <c r="R14" s="130"/>
      <c r="S14" s="24"/>
    </row>
    <row r="15" spans="2:19">
      <c r="B15" s="40">
        <v>11</v>
      </c>
      <c r="C15" s="38" t="s">
        <v>347</v>
      </c>
      <c r="D15" s="147">
        <v>0</v>
      </c>
      <c r="E15" s="147">
        <v>0</v>
      </c>
      <c r="F15" s="147">
        <v>0</v>
      </c>
      <c r="G15" s="147">
        <v>0</v>
      </c>
      <c r="H15" s="147">
        <v>0</v>
      </c>
      <c r="I15" s="147">
        <v>0</v>
      </c>
      <c r="J15" s="147">
        <v>58.770262000000002</v>
      </c>
      <c r="K15" s="147">
        <v>88.298209999999997</v>
      </c>
      <c r="L15" s="147">
        <v>86.298209999999997</v>
      </c>
      <c r="M15" s="147">
        <v>86.298209999999997</v>
      </c>
      <c r="N15" s="147">
        <v>81.993210000000005</v>
      </c>
      <c r="O15" s="147">
        <v>84.993210000000005</v>
      </c>
      <c r="P15" s="147">
        <v>118.18073479</v>
      </c>
      <c r="Q15" s="52" t="s">
        <v>349</v>
      </c>
      <c r="R15" s="130"/>
      <c r="S15" s="24"/>
    </row>
    <row r="16" spans="2:19">
      <c r="B16" s="40">
        <v>12</v>
      </c>
      <c r="C16" s="38" t="s">
        <v>258</v>
      </c>
      <c r="D16" s="147">
        <v>78</v>
      </c>
      <c r="E16" s="147">
        <v>78</v>
      </c>
      <c r="F16" s="147">
        <v>242</v>
      </c>
      <c r="G16" s="147">
        <v>239.77322404099999</v>
      </c>
      <c r="H16" s="147">
        <v>268.403784707</v>
      </c>
      <c r="I16" s="147">
        <v>252.82559981899999</v>
      </c>
      <c r="J16" s="147">
        <v>250.93312179674001</v>
      </c>
      <c r="K16" s="147">
        <v>253.08354442083001</v>
      </c>
      <c r="L16" s="147">
        <v>245.13900628633999</v>
      </c>
      <c r="M16" s="147">
        <v>244.28947999394998</v>
      </c>
      <c r="N16" s="147">
        <v>274.52995620115001</v>
      </c>
      <c r="O16" s="147">
        <v>314.88353824716006</v>
      </c>
      <c r="P16" s="147">
        <v>313.75876268958001</v>
      </c>
      <c r="Q16" s="52" t="s">
        <v>83</v>
      </c>
      <c r="R16" s="130"/>
      <c r="S16" s="24"/>
    </row>
    <row r="17" spans="2:19">
      <c r="B17" s="40">
        <v>13</v>
      </c>
      <c r="C17" s="38" t="s">
        <v>259</v>
      </c>
      <c r="D17" s="147">
        <v>100</v>
      </c>
      <c r="E17" s="147">
        <v>95</v>
      </c>
      <c r="F17" s="147">
        <v>100</v>
      </c>
      <c r="G17" s="147">
        <v>99.856280490000003</v>
      </c>
      <c r="H17" s="147">
        <v>103.888040465</v>
      </c>
      <c r="I17" s="147">
        <v>112.202470625</v>
      </c>
      <c r="J17" s="147">
        <v>100.496392109</v>
      </c>
      <c r="K17" s="147">
        <v>87.207612988999998</v>
      </c>
      <c r="L17" s="147">
        <v>87.207612988999998</v>
      </c>
      <c r="M17" s="147">
        <v>87.207612988999998</v>
      </c>
      <c r="N17" s="147">
        <v>83.054869514000004</v>
      </c>
      <c r="O17" s="147">
        <v>82.224320818999999</v>
      </c>
      <c r="P17" s="147">
        <v>83.054869514000004</v>
      </c>
      <c r="Q17" s="52" t="s">
        <v>84</v>
      </c>
      <c r="R17" s="130"/>
      <c r="S17" s="24"/>
    </row>
    <row r="18" spans="2:19">
      <c r="B18" s="40">
        <v>14</v>
      </c>
      <c r="C18" s="38" t="s">
        <v>260</v>
      </c>
      <c r="D18" s="147" t="s">
        <v>247</v>
      </c>
      <c r="E18" s="147" t="s">
        <v>247</v>
      </c>
      <c r="F18" s="147" t="s">
        <v>247</v>
      </c>
      <c r="G18" s="147">
        <v>0</v>
      </c>
      <c r="H18" s="147">
        <v>0</v>
      </c>
      <c r="I18" s="147">
        <v>0</v>
      </c>
      <c r="J18" s="147">
        <v>0</v>
      </c>
      <c r="K18" s="147">
        <v>0</v>
      </c>
      <c r="L18" s="147">
        <v>0</v>
      </c>
      <c r="M18" s="147">
        <v>0</v>
      </c>
      <c r="N18" s="147">
        <v>0</v>
      </c>
      <c r="O18" s="147">
        <v>0</v>
      </c>
      <c r="P18" s="147">
        <v>0</v>
      </c>
      <c r="Q18" s="52" t="s">
        <v>85</v>
      </c>
      <c r="R18" s="130"/>
      <c r="S18" s="24"/>
    </row>
    <row r="19" spans="2:19">
      <c r="B19" s="40">
        <v>15</v>
      </c>
      <c r="C19" s="38" t="s">
        <v>348</v>
      </c>
      <c r="D19" s="147">
        <v>0</v>
      </c>
      <c r="E19" s="147">
        <v>0</v>
      </c>
      <c r="F19" s="147">
        <v>0</v>
      </c>
      <c r="G19" s="147">
        <v>0</v>
      </c>
      <c r="H19" s="147">
        <v>0</v>
      </c>
      <c r="I19" s="147">
        <v>0</v>
      </c>
      <c r="J19" s="147">
        <v>0</v>
      </c>
      <c r="K19" s="147">
        <v>0</v>
      </c>
      <c r="L19" s="147">
        <v>0</v>
      </c>
      <c r="M19" s="147">
        <v>0</v>
      </c>
      <c r="N19" s="147">
        <v>0</v>
      </c>
      <c r="O19" s="147">
        <v>0</v>
      </c>
      <c r="P19" s="147">
        <v>0</v>
      </c>
      <c r="Q19" s="52" t="s">
        <v>350</v>
      </c>
      <c r="R19" s="130"/>
      <c r="S19" s="24"/>
    </row>
    <row r="20" spans="2:19">
      <c r="B20" s="40">
        <v>16</v>
      </c>
      <c r="C20" s="38" t="s">
        <v>261</v>
      </c>
      <c r="D20" s="147">
        <v>6528</v>
      </c>
      <c r="E20" s="147">
        <v>6536</v>
      </c>
      <c r="F20" s="147">
        <v>6414</v>
      </c>
      <c r="G20" s="147">
        <v>6416.2295053950002</v>
      </c>
      <c r="H20" s="147">
        <v>6429.8311901139996</v>
      </c>
      <c r="I20" s="147">
        <v>6328.7723285969996</v>
      </c>
      <c r="J20" s="147">
        <v>6309.1939222379997</v>
      </c>
      <c r="K20" s="147">
        <v>6397.109815838</v>
      </c>
      <c r="L20" s="147">
        <v>6389.6902642609994</v>
      </c>
      <c r="M20" s="147">
        <v>6433.0830906997398</v>
      </c>
      <c r="N20" s="147">
        <v>6468.832039424331</v>
      </c>
      <c r="O20" s="147">
        <v>6615.74393788833</v>
      </c>
      <c r="P20" s="147">
        <v>6645.1902600763297</v>
      </c>
      <c r="Q20" s="52" t="s">
        <v>86</v>
      </c>
      <c r="R20" s="130"/>
      <c r="S20" s="24"/>
    </row>
    <row r="21" spans="2:19">
      <c r="B21" s="40">
        <v>17</v>
      </c>
      <c r="C21" s="38" t="s">
        <v>262</v>
      </c>
      <c r="D21" s="147">
        <v>3280</v>
      </c>
      <c r="E21" s="147">
        <v>3274</v>
      </c>
      <c r="F21" s="147">
        <v>3274</v>
      </c>
      <c r="G21" s="147">
        <v>3255.406024204</v>
      </c>
      <c r="H21" s="147">
        <v>3493.7719109539998</v>
      </c>
      <c r="I21" s="147">
        <v>3529.2224285990001</v>
      </c>
      <c r="J21" s="147">
        <v>4262.4245453989997</v>
      </c>
      <c r="K21" s="147">
        <v>4274.1411281119999</v>
      </c>
      <c r="L21" s="147">
        <v>4275.8937031089999</v>
      </c>
      <c r="M21" s="147">
        <v>4301.8776408049998</v>
      </c>
      <c r="N21" s="147">
        <v>4373.0743408050002</v>
      </c>
      <c r="O21" s="147">
        <v>4379.8867355120001</v>
      </c>
      <c r="P21" s="147">
        <v>4363.3702454752502</v>
      </c>
      <c r="Q21" s="52" t="s">
        <v>87</v>
      </c>
      <c r="R21" s="130"/>
      <c r="S21" s="24"/>
    </row>
    <row r="22" spans="2:19">
      <c r="B22" s="40">
        <v>18</v>
      </c>
      <c r="C22" s="38" t="s">
        <v>263</v>
      </c>
      <c r="D22" s="147">
        <v>1435</v>
      </c>
      <c r="E22" s="147">
        <v>1440</v>
      </c>
      <c r="F22" s="147">
        <v>1456</v>
      </c>
      <c r="G22" s="147">
        <v>1454.8899935029999</v>
      </c>
      <c r="H22" s="147">
        <v>1443.7784955879999</v>
      </c>
      <c r="I22" s="147">
        <v>1450.1071204320001</v>
      </c>
      <c r="J22" s="147">
        <v>1113.4924496399999</v>
      </c>
      <c r="K22" s="147">
        <v>1099.956224258</v>
      </c>
      <c r="L22" s="147">
        <v>1443.0327914970001</v>
      </c>
      <c r="M22" s="147">
        <v>1394.308587108</v>
      </c>
      <c r="N22" s="147">
        <v>1421.5657191319999</v>
      </c>
      <c r="O22" s="147">
        <v>1417.727296408</v>
      </c>
      <c r="P22" s="147">
        <v>1413.4909123340001</v>
      </c>
      <c r="Q22" s="52" t="s">
        <v>88</v>
      </c>
      <c r="R22" s="130"/>
      <c r="S22" s="24"/>
    </row>
    <row r="23" spans="2:19">
      <c r="B23" s="40">
        <v>19</v>
      </c>
      <c r="C23" s="38" t="s">
        <v>264</v>
      </c>
      <c r="D23" s="147">
        <v>5738</v>
      </c>
      <c r="E23" s="147">
        <v>5799</v>
      </c>
      <c r="F23" s="147">
        <v>5825</v>
      </c>
      <c r="G23" s="147">
        <v>5826.2885625259996</v>
      </c>
      <c r="H23" s="147">
        <v>5800.3694753350001</v>
      </c>
      <c r="I23" s="147">
        <v>5927.4095314570004</v>
      </c>
      <c r="J23" s="147">
        <v>6523.2078914390004</v>
      </c>
      <c r="K23" s="147">
        <v>6571.8937990320001</v>
      </c>
      <c r="L23" s="147">
        <v>6523.2161178062597</v>
      </c>
      <c r="M23" s="147">
        <v>6581.8925451772502</v>
      </c>
      <c r="N23" s="147">
        <v>6634.3294405444103</v>
      </c>
      <c r="O23" s="147">
        <v>6652.6375695174002</v>
      </c>
      <c r="P23" s="147">
        <v>6729.1618457271898</v>
      </c>
      <c r="Q23" s="52" t="s">
        <v>89</v>
      </c>
      <c r="R23" s="130"/>
      <c r="S23" s="24"/>
    </row>
    <row r="24" spans="2:19" ht="15.75" thickBot="1">
      <c r="B24" s="73"/>
      <c r="C24" s="74" t="s">
        <v>3</v>
      </c>
      <c r="D24" s="123">
        <f t="shared" ref="D24:M24" si="0">SUM(D5:D23)</f>
        <v>136820</v>
      </c>
      <c r="E24" s="123">
        <f t="shared" si="0"/>
        <v>139613</v>
      </c>
      <c r="F24" s="123">
        <f t="shared" si="0"/>
        <v>140492</v>
      </c>
      <c r="G24" s="123">
        <f t="shared" si="0"/>
        <v>141066.46621543297</v>
      </c>
      <c r="H24" s="123">
        <f t="shared" si="0"/>
        <v>140611.04234348098</v>
      </c>
      <c r="I24" s="123">
        <f t="shared" si="0"/>
        <v>137773.30757952199</v>
      </c>
      <c r="J24" s="123">
        <f t="shared" si="0"/>
        <v>139870.18958910741</v>
      </c>
      <c r="K24" s="123">
        <f t="shared" si="0"/>
        <v>141246.83416286725</v>
      </c>
      <c r="L24" s="123">
        <f t="shared" si="0"/>
        <v>142985.2052531123</v>
      </c>
      <c r="M24" s="123">
        <f t="shared" si="0"/>
        <v>145038.87496201918</v>
      </c>
      <c r="N24" s="123">
        <f t="shared" ref="N24:P24" si="1">SUM(N5:N23)</f>
        <v>145769.2406730724</v>
      </c>
      <c r="O24" s="123">
        <f t="shared" si="1"/>
        <v>146325.90139259791</v>
      </c>
      <c r="P24" s="123">
        <f t="shared" si="1"/>
        <v>146194.27958433746</v>
      </c>
      <c r="Q24" s="54" t="s">
        <v>3</v>
      </c>
      <c r="R24" s="130"/>
      <c r="S24" s="24"/>
    </row>
    <row r="25" spans="2:19" ht="15.75" thickBot="1">
      <c r="B25" s="183"/>
      <c r="C25" s="184"/>
      <c r="D25" s="184"/>
      <c r="E25" s="184"/>
      <c r="F25" s="184"/>
      <c r="G25" s="184"/>
      <c r="H25" s="184"/>
      <c r="I25" s="184"/>
      <c r="J25" s="184"/>
      <c r="K25" s="184"/>
      <c r="L25" s="184"/>
      <c r="M25" s="184"/>
      <c r="N25" s="184"/>
      <c r="O25" s="184"/>
      <c r="P25" s="184"/>
      <c r="Q25" s="185"/>
    </row>
  </sheetData>
  <mergeCells count="3">
    <mergeCell ref="B25:Q25"/>
    <mergeCell ref="B2:Q2"/>
    <mergeCell ref="B3:Q3"/>
  </mergeCells>
  <pageMargins left="0.7" right="0.7" top="0.75" bottom="0.75" header="0.3" footer="0.3"/>
  <ignoredErrors>
    <ignoredError sqref="H24:P24" formulaRange="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25"/>
  <sheetViews>
    <sheetView zoomScaleNormal="100" workbookViewId="0">
      <selection activeCell="P9" sqref="P9"/>
    </sheetView>
  </sheetViews>
  <sheetFormatPr defaultRowHeight="15"/>
  <cols>
    <col min="1" max="1" width="5.28515625" customWidth="1"/>
    <col min="2" max="2" width="2.7109375" bestFit="1" customWidth="1"/>
    <col min="3" max="3" width="18.140625" bestFit="1" customWidth="1"/>
    <col min="4" max="11" width="5.85546875" bestFit="1" customWidth="1"/>
    <col min="12" max="14" width="5.140625" bestFit="1" customWidth="1"/>
    <col min="15" max="16" width="5.140625" customWidth="1"/>
    <col min="17" max="17" width="15.7109375" bestFit="1" customWidth="1"/>
    <col min="18" max="18" width="9.140625" style="130"/>
  </cols>
  <sheetData>
    <row r="1" spans="2:19" ht="15.75" thickBot="1"/>
    <row r="2" spans="2:19" ht="23.25" customHeight="1">
      <c r="B2" s="182" t="s">
        <v>270</v>
      </c>
      <c r="C2" s="171"/>
      <c r="D2" s="171"/>
      <c r="E2" s="171"/>
      <c r="F2" s="171"/>
      <c r="G2" s="171"/>
      <c r="H2" s="171"/>
      <c r="I2" s="171"/>
      <c r="J2" s="171"/>
      <c r="K2" s="171"/>
      <c r="L2" s="171"/>
      <c r="M2" s="171"/>
      <c r="N2" s="171"/>
      <c r="O2" s="171"/>
      <c r="P2" s="171"/>
      <c r="Q2" s="172"/>
    </row>
    <row r="3" spans="2:19" ht="15.75" thickBot="1">
      <c r="B3" s="173" t="s">
        <v>236</v>
      </c>
      <c r="C3" s="174"/>
      <c r="D3" s="174"/>
      <c r="E3" s="174"/>
      <c r="F3" s="174"/>
      <c r="G3" s="174"/>
      <c r="H3" s="174"/>
      <c r="I3" s="174"/>
      <c r="J3" s="174"/>
      <c r="K3" s="174"/>
      <c r="L3" s="174"/>
      <c r="M3" s="174"/>
      <c r="N3" s="174"/>
      <c r="O3" s="174"/>
      <c r="P3" s="174"/>
      <c r="Q3" s="175"/>
    </row>
    <row r="4" spans="2:19">
      <c r="B4" s="143" t="s">
        <v>7</v>
      </c>
      <c r="C4" s="71" t="s">
        <v>245</v>
      </c>
      <c r="D4" s="142">
        <v>42522</v>
      </c>
      <c r="E4" s="142">
        <v>42552</v>
      </c>
      <c r="F4" s="142">
        <v>42583</v>
      </c>
      <c r="G4" s="142">
        <v>42614</v>
      </c>
      <c r="H4" s="142">
        <v>42644</v>
      </c>
      <c r="I4" s="142">
        <v>42675</v>
      </c>
      <c r="J4" s="142">
        <v>42705</v>
      </c>
      <c r="K4" s="142">
        <v>42736</v>
      </c>
      <c r="L4" s="142">
        <v>42767</v>
      </c>
      <c r="M4" s="142">
        <v>42795</v>
      </c>
      <c r="N4" s="142">
        <v>42826</v>
      </c>
      <c r="O4" s="142">
        <v>42856</v>
      </c>
      <c r="P4" s="142">
        <v>42887</v>
      </c>
      <c r="Q4" s="61" t="s">
        <v>246</v>
      </c>
    </row>
    <row r="5" spans="2:19">
      <c r="B5" s="40">
        <v>1</v>
      </c>
      <c r="C5" s="38" t="s">
        <v>250</v>
      </c>
      <c r="D5" s="147">
        <v>68</v>
      </c>
      <c r="E5" s="147">
        <v>79</v>
      </c>
      <c r="F5" s="147">
        <v>97</v>
      </c>
      <c r="G5" s="147">
        <v>62.278186456999997</v>
      </c>
      <c r="H5" s="147">
        <v>61.951723455</v>
      </c>
      <c r="I5" s="147">
        <v>146.57682944499999</v>
      </c>
      <c r="J5" s="147">
        <v>20.118038380000002</v>
      </c>
      <c r="K5" s="147">
        <v>136.847778984</v>
      </c>
      <c r="L5" s="147">
        <v>139.04786201100001</v>
      </c>
      <c r="M5" s="147">
        <v>43.949863299</v>
      </c>
      <c r="N5" s="147">
        <v>49.193058438999998</v>
      </c>
      <c r="O5" s="147">
        <v>46.072745003999998</v>
      </c>
      <c r="P5" s="147">
        <v>22.678248527000001</v>
      </c>
      <c r="Q5" s="52" t="s">
        <v>74</v>
      </c>
      <c r="S5" s="24"/>
    </row>
    <row r="6" spans="2:19">
      <c r="B6" s="40">
        <v>2</v>
      </c>
      <c r="C6" s="38" t="s">
        <v>251</v>
      </c>
      <c r="D6" s="147">
        <v>172</v>
      </c>
      <c r="E6" s="147">
        <v>323</v>
      </c>
      <c r="F6" s="147">
        <v>196</v>
      </c>
      <c r="G6" s="147">
        <v>152.26499999999999</v>
      </c>
      <c r="H6" s="147">
        <v>137.01499999999999</v>
      </c>
      <c r="I6" s="147">
        <v>131.94999999999999</v>
      </c>
      <c r="J6" s="147">
        <v>161.5</v>
      </c>
      <c r="K6" s="147">
        <v>84.477999999999994</v>
      </c>
      <c r="L6" s="147">
        <v>175.67</v>
      </c>
      <c r="M6" s="147">
        <v>306.66000000000003</v>
      </c>
      <c r="N6" s="147">
        <v>188.19</v>
      </c>
      <c r="O6" s="147">
        <v>194.965</v>
      </c>
      <c r="P6" s="147">
        <v>350.15499999999997</v>
      </c>
      <c r="Q6" s="52" t="s">
        <v>75</v>
      </c>
      <c r="S6" s="24"/>
    </row>
    <row r="7" spans="2:19">
      <c r="B7" s="40">
        <v>3</v>
      </c>
      <c r="C7" s="38" t="s">
        <v>252</v>
      </c>
      <c r="D7" s="147">
        <v>4788</v>
      </c>
      <c r="E7" s="147">
        <v>4772</v>
      </c>
      <c r="F7" s="147">
        <v>4614</v>
      </c>
      <c r="G7" s="147">
        <v>3971.6349317479999</v>
      </c>
      <c r="H7" s="147">
        <v>3816.5518286890001</v>
      </c>
      <c r="I7" s="147">
        <v>3635.5877433969999</v>
      </c>
      <c r="J7" s="147">
        <v>3607.3603534990002</v>
      </c>
      <c r="K7" s="147">
        <v>3741.1242958540001</v>
      </c>
      <c r="L7" s="147">
        <v>3595.559146779</v>
      </c>
      <c r="M7" s="147">
        <v>3875.2194820179998</v>
      </c>
      <c r="N7" s="147">
        <v>3999.0676272689998</v>
      </c>
      <c r="O7" s="147">
        <v>4217.8640353660003</v>
      </c>
      <c r="P7" s="147">
        <v>4136.3881123230003</v>
      </c>
      <c r="Q7" s="52" t="s">
        <v>76</v>
      </c>
      <c r="S7" s="24"/>
    </row>
    <row r="8" spans="2:19">
      <c r="B8" s="40">
        <v>4</v>
      </c>
      <c r="C8" s="38" t="s">
        <v>253</v>
      </c>
      <c r="D8" s="147">
        <v>24</v>
      </c>
      <c r="E8" s="147">
        <v>24</v>
      </c>
      <c r="F8" s="147">
        <v>25</v>
      </c>
      <c r="G8" s="147">
        <v>24.68376722</v>
      </c>
      <c r="H8" s="147">
        <v>24.866003051</v>
      </c>
      <c r="I8" s="147">
        <v>0</v>
      </c>
      <c r="J8" s="147">
        <v>60.064517651000003</v>
      </c>
      <c r="K8" s="147">
        <v>21.287028677999999</v>
      </c>
      <c r="L8" s="147">
        <v>21.417076414</v>
      </c>
      <c r="M8" s="147">
        <v>20.411172788999998</v>
      </c>
      <c r="N8" s="147">
        <v>20.541220524</v>
      </c>
      <c r="O8" s="147">
        <v>20.694491070000002</v>
      </c>
      <c r="P8" s="147">
        <v>42.573827928999997</v>
      </c>
      <c r="Q8" s="52" t="s">
        <v>77</v>
      </c>
      <c r="S8" s="24"/>
    </row>
    <row r="9" spans="2:19">
      <c r="B9" s="40">
        <v>5</v>
      </c>
      <c r="C9" s="38" t="s">
        <v>254</v>
      </c>
      <c r="D9" s="147" t="s">
        <v>247</v>
      </c>
      <c r="E9" s="147" t="s">
        <v>247</v>
      </c>
      <c r="F9" s="147" t="s">
        <v>247</v>
      </c>
      <c r="G9" s="147">
        <v>0</v>
      </c>
      <c r="H9" s="147">
        <v>0</v>
      </c>
      <c r="I9" s="147">
        <v>0</v>
      </c>
      <c r="J9" s="147">
        <v>0</v>
      </c>
      <c r="K9" s="147">
        <v>0</v>
      </c>
      <c r="L9" s="147">
        <v>0</v>
      </c>
      <c r="M9" s="147">
        <v>0</v>
      </c>
      <c r="N9" s="147">
        <v>0</v>
      </c>
      <c r="O9" s="147">
        <v>15.929458</v>
      </c>
      <c r="P9" s="147">
        <v>0</v>
      </c>
      <c r="Q9" s="52" t="s">
        <v>78</v>
      </c>
      <c r="S9" s="24"/>
    </row>
    <row r="10" spans="2:19">
      <c r="B10" s="40">
        <v>6</v>
      </c>
      <c r="C10" s="38" t="s">
        <v>249</v>
      </c>
      <c r="D10" s="147">
        <v>3910</v>
      </c>
      <c r="E10" s="147">
        <v>3894</v>
      </c>
      <c r="F10" s="147">
        <v>4365</v>
      </c>
      <c r="G10" s="147">
        <v>4839.8045706020002</v>
      </c>
      <c r="H10" s="147">
        <v>5019.5021454050002</v>
      </c>
      <c r="I10" s="147">
        <v>5230.7254801959998</v>
      </c>
      <c r="J10" s="147">
        <v>5552.1774246510004</v>
      </c>
      <c r="K10" s="147">
        <v>5711.2681698349379</v>
      </c>
      <c r="L10" s="147">
        <v>5826.8497072119371</v>
      </c>
      <c r="M10" s="147">
        <v>5898.8632107849999</v>
      </c>
      <c r="N10" s="147">
        <v>5994.6560804549999</v>
      </c>
      <c r="O10" s="147">
        <v>6011.9346250910003</v>
      </c>
      <c r="P10" s="147">
        <v>6086.2080387590004</v>
      </c>
      <c r="Q10" s="52" t="s">
        <v>73</v>
      </c>
      <c r="S10" s="24"/>
    </row>
    <row r="11" spans="2:19">
      <c r="B11" s="40">
        <v>7</v>
      </c>
      <c r="C11" s="38" t="s">
        <v>255</v>
      </c>
      <c r="D11" s="147">
        <v>4807</v>
      </c>
      <c r="E11" s="147">
        <v>4966</v>
      </c>
      <c r="F11" s="147">
        <v>5142</v>
      </c>
      <c r="G11" s="147">
        <v>5230.852726096</v>
      </c>
      <c r="H11" s="147">
        <v>5248.1640363070001</v>
      </c>
      <c r="I11" s="147">
        <v>4909.6261556939999</v>
      </c>
      <c r="J11" s="147">
        <v>5159.2840279290003</v>
      </c>
      <c r="K11" s="147">
        <v>5124.9232578097426</v>
      </c>
      <c r="L11" s="147">
        <v>5087.9204122457431</v>
      </c>
      <c r="M11" s="147">
        <v>5194.3463625040004</v>
      </c>
      <c r="N11" s="147">
        <v>5320.6442046829998</v>
      </c>
      <c r="O11" s="147">
        <v>5386.8683636240003</v>
      </c>
      <c r="P11" s="147">
        <v>5384.9876454759997</v>
      </c>
      <c r="Q11" s="52" t="s">
        <v>79</v>
      </c>
      <c r="S11" s="24"/>
    </row>
    <row r="12" spans="2:19">
      <c r="B12" s="40">
        <v>8</v>
      </c>
      <c r="C12" s="38" t="s">
        <v>266</v>
      </c>
      <c r="D12" s="147">
        <v>6882</v>
      </c>
      <c r="E12" s="147">
        <v>6905</v>
      </c>
      <c r="F12" s="147">
        <v>6946</v>
      </c>
      <c r="G12" s="147">
        <v>7260.2547529519998</v>
      </c>
      <c r="H12" s="147">
        <v>7331.5409561670003</v>
      </c>
      <c r="I12" s="147">
        <v>7189.1667029820001</v>
      </c>
      <c r="J12" s="147">
        <v>6882.7943717059998</v>
      </c>
      <c r="K12" s="147">
        <v>6591.0063698053264</v>
      </c>
      <c r="L12" s="147">
        <v>6668.4308121203258</v>
      </c>
      <c r="M12" s="147">
        <v>6687.8661760949999</v>
      </c>
      <c r="N12" s="147">
        <v>6713.1899338000003</v>
      </c>
      <c r="O12" s="147">
        <v>6775.597165616</v>
      </c>
      <c r="P12" s="147">
        <v>6904.1085531959998</v>
      </c>
      <c r="Q12" s="52" t="s">
        <v>80</v>
      </c>
      <c r="S12" s="24"/>
    </row>
    <row r="13" spans="2:19">
      <c r="B13" s="40">
        <v>9</v>
      </c>
      <c r="C13" s="38" t="s">
        <v>81</v>
      </c>
      <c r="D13" s="147">
        <v>252</v>
      </c>
      <c r="E13" s="147">
        <v>311</v>
      </c>
      <c r="F13" s="147">
        <v>69</v>
      </c>
      <c r="G13" s="147">
        <v>68.388397323999996</v>
      </c>
      <c r="H13" s="147">
        <v>70.346857514999996</v>
      </c>
      <c r="I13" s="147">
        <v>109.161010676</v>
      </c>
      <c r="J13" s="147">
        <v>105.10146904200001</v>
      </c>
      <c r="K13" s="147">
        <v>126.02502180899999</v>
      </c>
      <c r="L13" s="147">
        <v>123.00388593300001</v>
      </c>
      <c r="M13" s="147">
        <v>125.792630045</v>
      </c>
      <c r="N13" s="147">
        <v>175.547544907</v>
      </c>
      <c r="O13" s="147">
        <v>185.27236050900001</v>
      </c>
      <c r="P13" s="147">
        <v>186.30076859100001</v>
      </c>
      <c r="Q13" s="52" t="s">
        <v>81</v>
      </c>
      <c r="S13" s="24"/>
    </row>
    <row r="14" spans="2:19">
      <c r="B14" s="40">
        <v>10</v>
      </c>
      <c r="C14" s="38" t="s">
        <v>257</v>
      </c>
      <c r="D14" s="147">
        <v>2033</v>
      </c>
      <c r="E14" s="147">
        <v>2070</v>
      </c>
      <c r="F14" s="147">
        <v>2059</v>
      </c>
      <c r="G14" s="147">
        <v>2082.767706271</v>
      </c>
      <c r="H14" s="147">
        <v>2073.1127818569998</v>
      </c>
      <c r="I14" s="147">
        <v>1941.7025024980001</v>
      </c>
      <c r="J14" s="147">
        <v>1960.70615337408</v>
      </c>
      <c r="K14" s="147">
        <v>1985.7573506353785</v>
      </c>
      <c r="L14" s="147">
        <v>2020.8478552702163</v>
      </c>
      <c r="M14" s="147">
        <v>2037.9656363667802</v>
      </c>
      <c r="N14" s="147">
        <v>1924.6859032873501</v>
      </c>
      <c r="O14" s="147">
        <v>1932.13001253584</v>
      </c>
      <c r="P14" s="147">
        <v>1768.1369854095899</v>
      </c>
      <c r="Q14" s="52" t="s">
        <v>82</v>
      </c>
      <c r="S14" s="24"/>
    </row>
    <row r="15" spans="2:19">
      <c r="B15" s="40">
        <v>11</v>
      </c>
      <c r="C15" s="38" t="s">
        <v>347</v>
      </c>
      <c r="D15" s="147">
        <v>0</v>
      </c>
      <c r="E15" s="147">
        <v>0</v>
      </c>
      <c r="F15" s="147">
        <v>0</v>
      </c>
      <c r="G15" s="147">
        <v>0</v>
      </c>
      <c r="H15" s="147">
        <v>0</v>
      </c>
      <c r="I15" s="147">
        <v>0</v>
      </c>
      <c r="J15" s="147">
        <v>14</v>
      </c>
      <c r="K15" s="147">
        <v>43.996605000000002</v>
      </c>
      <c r="L15" s="147">
        <v>43.996499999999997</v>
      </c>
      <c r="M15" s="147">
        <v>43.996605000000002</v>
      </c>
      <c r="N15" s="147">
        <v>43.996605000000002</v>
      </c>
      <c r="O15" s="147">
        <v>43.996605000000002</v>
      </c>
      <c r="P15" s="147">
        <v>43.996605000000002</v>
      </c>
      <c r="Q15" s="52" t="s">
        <v>349</v>
      </c>
      <c r="S15" s="24"/>
    </row>
    <row r="16" spans="2:19">
      <c r="B16" s="40">
        <v>12</v>
      </c>
      <c r="C16" s="38" t="s">
        <v>258</v>
      </c>
      <c r="D16" s="147">
        <v>18</v>
      </c>
      <c r="E16" s="147">
        <v>16</v>
      </c>
      <c r="F16" s="147">
        <v>166</v>
      </c>
      <c r="G16" s="147">
        <v>165.96358665700001</v>
      </c>
      <c r="H16" s="147">
        <v>163.85544536899999</v>
      </c>
      <c r="I16" s="147">
        <v>153.34825258999999</v>
      </c>
      <c r="J16" s="147">
        <v>153.959124215</v>
      </c>
      <c r="K16" s="147">
        <v>155.090742135</v>
      </c>
      <c r="L16" s="147">
        <v>149.86533050400001</v>
      </c>
      <c r="M16" s="147">
        <v>150.690928063</v>
      </c>
      <c r="N16" s="147">
        <v>159.76199267999999</v>
      </c>
      <c r="O16" s="147">
        <v>153.137356289</v>
      </c>
      <c r="P16" s="147">
        <v>153.40531642799999</v>
      </c>
      <c r="Q16" s="52" t="s">
        <v>83</v>
      </c>
      <c r="S16" s="24"/>
    </row>
    <row r="17" spans="2:19">
      <c r="B17" s="40">
        <v>13</v>
      </c>
      <c r="C17" s="38" t="s">
        <v>267</v>
      </c>
      <c r="D17" s="147">
        <v>38</v>
      </c>
      <c r="E17" s="147">
        <v>38</v>
      </c>
      <c r="F17" s="147">
        <v>39</v>
      </c>
      <c r="G17" s="147">
        <v>38.527273800000003</v>
      </c>
      <c r="H17" s="147">
        <v>38.668166300000003</v>
      </c>
      <c r="I17" s="147">
        <v>38.863477000000003</v>
      </c>
      <c r="J17" s="147">
        <v>38.651859049999999</v>
      </c>
      <c r="K17" s="147">
        <v>38.201003049999997</v>
      </c>
      <c r="L17" s="147">
        <v>38.201003049999997</v>
      </c>
      <c r="M17" s="147">
        <v>38.600057274999998</v>
      </c>
      <c r="N17" s="147">
        <v>38.228265475000001</v>
      </c>
      <c r="O17" s="147">
        <v>38.200086974999998</v>
      </c>
      <c r="P17" s="147">
        <v>39.668876324999999</v>
      </c>
      <c r="Q17" s="52" t="s">
        <v>84</v>
      </c>
      <c r="S17" s="24"/>
    </row>
    <row r="18" spans="2:19">
      <c r="B18" s="40">
        <v>14</v>
      </c>
      <c r="C18" s="38" t="s">
        <v>268</v>
      </c>
      <c r="D18" s="147" t="s">
        <v>247</v>
      </c>
      <c r="E18" s="147" t="s">
        <v>247</v>
      </c>
      <c r="F18" s="147" t="s">
        <v>247</v>
      </c>
      <c r="G18" s="147">
        <v>0</v>
      </c>
      <c r="H18" s="147">
        <v>0</v>
      </c>
      <c r="I18" s="147">
        <v>0</v>
      </c>
      <c r="J18" s="147">
        <v>0</v>
      </c>
      <c r="K18" s="147">
        <v>0</v>
      </c>
      <c r="L18" s="147">
        <v>0</v>
      </c>
      <c r="M18" s="147">
        <v>0</v>
      </c>
      <c r="N18" s="147">
        <v>0</v>
      </c>
      <c r="O18" s="147">
        <v>0</v>
      </c>
      <c r="P18" s="147">
        <v>0</v>
      </c>
      <c r="Q18" s="52" t="s">
        <v>85</v>
      </c>
      <c r="S18" s="24"/>
    </row>
    <row r="19" spans="2:19">
      <c r="B19" s="40">
        <v>15</v>
      </c>
      <c r="C19" s="38" t="s">
        <v>348</v>
      </c>
      <c r="D19" s="147">
        <v>0</v>
      </c>
      <c r="E19" s="147">
        <v>0</v>
      </c>
      <c r="F19" s="147">
        <v>0</v>
      </c>
      <c r="G19" s="147">
        <v>0</v>
      </c>
      <c r="H19" s="147">
        <v>0</v>
      </c>
      <c r="I19" s="147">
        <v>0</v>
      </c>
      <c r="J19" s="147">
        <v>0</v>
      </c>
      <c r="K19" s="147">
        <v>0</v>
      </c>
      <c r="L19" s="147">
        <v>0</v>
      </c>
      <c r="M19" s="147">
        <v>0</v>
      </c>
      <c r="N19" s="147">
        <v>0</v>
      </c>
      <c r="O19" s="147">
        <v>0</v>
      </c>
      <c r="P19" s="147">
        <v>0</v>
      </c>
      <c r="Q19" s="52" t="s">
        <v>350</v>
      </c>
      <c r="S19" s="24"/>
    </row>
    <row r="20" spans="2:19">
      <c r="B20" s="40">
        <v>16</v>
      </c>
      <c r="C20" s="38" t="s">
        <v>261</v>
      </c>
      <c r="D20" s="147">
        <v>1165</v>
      </c>
      <c r="E20" s="147">
        <v>1165</v>
      </c>
      <c r="F20" s="147">
        <v>1166</v>
      </c>
      <c r="G20" s="147">
        <v>1165.667521048</v>
      </c>
      <c r="H20" s="147">
        <v>1165.677521048</v>
      </c>
      <c r="I20" s="147">
        <v>1165.6275210480001</v>
      </c>
      <c r="J20" s="147">
        <v>1165.6275210480001</v>
      </c>
      <c r="K20" s="147">
        <v>1163.745144688</v>
      </c>
      <c r="L20" s="147">
        <v>1163.985867953</v>
      </c>
      <c r="M20" s="147">
        <v>1165.486164848</v>
      </c>
      <c r="N20" s="147">
        <v>1166.388499353</v>
      </c>
      <c r="O20" s="147">
        <v>1128.1021867680001</v>
      </c>
      <c r="P20" s="147">
        <v>1128.581910033</v>
      </c>
      <c r="Q20" s="52" t="s">
        <v>86</v>
      </c>
      <c r="S20" s="24"/>
    </row>
    <row r="21" spans="2:19">
      <c r="B21" s="40">
        <v>17</v>
      </c>
      <c r="C21" s="38" t="s">
        <v>262</v>
      </c>
      <c r="D21" s="147">
        <v>89</v>
      </c>
      <c r="E21" s="147">
        <v>89</v>
      </c>
      <c r="F21" s="147">
        <v>94</v>
      </c>
      <c r="G21" s="147">
        <v>94.253995176999993</v>
      </c>
      <c r="H21" s="147">
        <v>94.253995176999993</v>
      </c>
      <c r="I21" s="147">
        <v>184.42649517699999</v>
      </c>
      <c r="J21" s="147">
        <v>156.131969521</v>
      </c>
      <c r="K21" s="147">
        <v>360.73640947500002</v>
      </c>
      <c r="L21" s="147">
        <v>360.73640947500002</v>
      </c>
      <c r="M21" s="147">
        <v>385.00904967700001</v>
      </c>
      <c r="N21" s="147">
        <v>385.00904967700001</v>
      </c>
      <c r="O21" s="147">
        <v>385.00904967700001</v>
      </c>
      <c r="P21" s="147">
        <v>385.038997177</v>
      </c>
      <c r="Q21" s="52" t="s">
        <v>87</v>
      </c>
      <c r="S21" s="24"/>
    </row>
    <row r="22" spans="2:19">
      <c r="B22" s="40">
        <v>18</v>
      </c>
      <c r="C22" s="38" t="s">
        <v>269</v>
      </c>
      <c r="D22" s="147">
        <v>591</v>
      </c>
      <c r="E22" s="147">
        <v>624</v>
      </c>
      <c r="F22" s="147">
        <v>652</v>
      </c>
      <c r="G22" s="147">
        <v>658.06396509599995</v>
      </c>
      <c r="H22" s="147">
        <v>702.68618980600002</v>
      </c>
      <c r="I22" s="147">
        <v>703.68618980600002</v>
      </c>
      <c r="J22" s="147">
        <v>876.82226137299995</v>
      </c>
      <c r="K22" s="147">
        <v>672.70979934100001</v>
      </c>
      <c r="L22" s="147">
        <v>672.69751551100001</v>
      </c>
      <c r="M22" s="147">
        <v>688.76486060399998</v>
      </c>
      <c r="N22" s="147">
        <v>688.75257677399998</v>
      </c>
      <c r="O22" s="147">
        <v>688.74029294399998</v>
      </c>
      <c r="P22" s="147">
        <v>688.72800911399997</v>
      </c>
      <c r="Q22" s="52" t="s">
        <v>88</v>
      </c>
      <c r="S22" s="24"/>
    </row>
    <row r="23" spans="2:19">
      <c r="B23" s="40">
        <v>19</v>
      </c>
      <c r="C23" s="38" t="s">
        <v>264</v>
      </c>
      <c r="D23" s="147">
        <v>112</v>
      </c>
      <c r="E23" s="147">
        <v>113</v>
      </c>
      <c r="F23" s="147">
        <v>114</v>
      </c>
      <c r="G23" s="147">
        <v>114.034274741</v>
      </c>
      <c r="H23" s="147">
        <v>145.566730291</v>
      </c>
      <c r="I23" s="147">
        <v>145.970042441</v>
      </c>
      <c r="J23" s="147">
        <v>155.04052642400001</v>
      </c>
      <c r="K23" s="147">
        <v>153.647031107</v>
      </c>
      <c r="L23" s="147">
        <v>154.80518853199999</v>
      </c>
      <c r="M23" s="147">
        <v>154.77782545400001</v>
      </c>
      <c r="N23" s="147">
        <v>154.90546237699999</v>
      </c>
      <c r="O23" s="147">
        <v>156.98309930100001</v>
      </c>
      <c r="P23" s="147">
        <v>165.979827653</v>
      </c>
      <c r="Q23" s="52" t="s">
        <v>89</v>
      </c>
      <c r="S23" s="24"/>
    </row>
    <row r="24" spans="2:19" ht="15.75" thickBot="1">
      <c r="B24" s="73"/>
      <c r="C24" s="74" t="s">
        <v>3</v>
      </c>
      <c r="D24" s="123">
        <f t="shared" ref="D24:P24" si="0">SUM(D5:D23)</f>
        <v>24949</v>
      </c>
      <c r="E24" s="123">
        <f t="shared" si="0"/>
        <v>25389</v>
      </c>
      <c r="F24" s="123">
        <f t="shared" si="0"/>
        <v>25744</v>
      </c>
      <c r="G24" s="123">
        <f t="shared" si="0"/>
        <v>25929.440655188995</v>
      </c>
      <c r="H24" s="123">
        <f>SUM(H5:H23)</f>
        <v>26093.759380437004</v>
      </c>
      <c r="I24" s="123">
        <f>SUM(I5:I23)</f>
        <v>25686.418402949999</v>
      </c>
      <c r="J24" s="123">
        <f t="shared" si="0"/>
        <v>26069.33961786309</v>
      </c>
      <c r="K24" s="123">
        <f t="shared" si="0"/>
        <v>26110.844008206386</v>
      </c>
      <c r="L24" s="123">
        <f t="shared" si="0"/>
        <v>26243.034573010224</v>
      </c>
      <c r="M24" s="123">
        <f t="shared" si="0"/>
        <v>26818.400024822782</v>
      </c>
      <c r="N24" s="123">
        <f t="shared" si="0"/>
        <v>27022.75802470035</v>
      </c>
      <c r="O24" s="123">
        <f t="shared" si="0"/>
        <v>27381.496933769839</v>
      </c>
      <c r="P24" s="123">
        <f t="shared" si="0"/>
        <v>27486.936721940587</v>
      </c>
      <c r="Q24" s="54" t="s">
        <v>3</v>
      </c>
      <c r="S24" s="24"/>
    </row>
    <row r="25" spans="2:19" ht="15.75" thickBot="1">
      <c r="B25" s="168"/>
      <c r="C25" s="169"/>
      <c r="D25" s="169"/>
      <c r="E25" s="169"/>
      <c r="F25" s="169"/>
      <c r="G25" s="169"/>
      <c r="H25" s="169"/>
      <c r="I25" s="169"/>
      <c r="J25" s="169"/>
      <c r="K25" s="169"/>
      <c r="L25" s="169"/>
      <c r="M25" s="169"/>
      <c r="N25" s="169"/>
      <c r="O25" s="169"/>
      <c r="P25" s="169"/>
      <c r="Q25" s="170"/>
    </row>
  </sheetData>
  <mergeCells count="3">
    <mergeCell ref="B25:Q25"/>
    <mergeCell ref="B2:Q2"/>
    <mergeCell ref="B3:Q3"/>
  </mergeCells>
  <pageMargins left="0.7" right="0.7" top="0.75" bottom="0.75" header="0.3" footer="0.3"/>
  <ignoredErrors>
    <ignoredError sqref="H24:P24" formulaRange="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25"/>
  <sheetViews>
    <sheetView zoomScaleNormal="100" workbookViewId="0">
      <selection activeCell="D24" sqref="D24:P24"/>
    </sheetView>
  </sheetViews>
  <sheetFormatPr defaultRowHeight="15"/>
  <cols>
    <col min="1" max="1" width="5.42578125" customWidth="1"/>
    <col min="2" max="2" width="2.7109375" bestFit="1" customWidth="1"/>
    <col min="3" max="3" width="10" bestFit="1" customWidth="1"/>
    <col min="4" max="7" width="4.7109375" bestFit="1" customWidth="1"/>
    <col min="8" max="9" width="5.140625" bestFit="1" customWidth="1"/>
    <col min="10" max="10" width="5.28515625" bestFit="1" customWidth="1"/>
    <col min="11" max="14" width="4.7109375" bestFit="1" customWidth="1"/>
    <col min="15" max="16" width="4.7109375" customWidth="1"/>
    <col min="17" max="17" width="15.7109375" bestFit="1" customWidth="1"/>
    <col min="18" max="18" width="9.140625" style="130"/>
  </cols>
  <sheetData>
    <row r="1" spans="2:19" ht="15.75" thickBot="1"/>
    <row r="2" spans="2:19" ht="27" customHeight="1">
      <c r="B2" s="162" t="s">
        <v>273</v>
      </c>
      <c r="C2" s="171"/>
      <c r="D2" s="171"/>
      <c r="E2" s="171"/>
      <c r="F2" s="171"/>
      <c r="G2" s="171"/>
      <c r="H2" s="171"/>
      <c r="I2" s="171"/>
      <c r="J2" s="171"/>
      <c r="K2" s="171"/>
      <c r="L2" s="171"/>
      <c r="M2" s="171"/>
      <c r="N2" s="171"/>
      <c r="O2" s="171"/>
      <c r="P2" s="171"/>
      <c r="Q2" s="172"/>
    </row>
    <row r="3" spans="2:19" ht="15.75" thickBot="1">
      <c r="B3" s="173" t="s">
        <v>236</v>
      </c>
      <c r="C3" s="174"/>
      <c r="D3" s="174"/>
      <c r="E3" s="174"/>
      <c r="F3" s="174"/>
      <c r="G3" s="174"/>
      <c r="H3" s="174"/>
      <c r="I3" s="174"/>
      <c r="J3" s="174"/>
      <c r="K3" s="174"/>
      <c r="L3" s="174"/>
      <c r="M3" s="174"/>
      <c r="N3" s="174"/>
      <c r="O3" s="174"/>
      <c r="P3" s="174"/>
      <c r="Q3" s="175"/>
    </row>
    <row r="4" spans="2:19" ht="16.5">
      <c r="B4" s="143" t="s">
        <v>7</v>
      </c>
      <c r="C4" s="71" t="s">
        <v>245</v>
      </c>
      <c r="D4" s="142">
        <v>42522</v>
      </c>
      <c r="E4" s="142">
        <v>42552</v>
      </c>
      <c r="F4" s="142">
        <v>42583</v>
      </c>
      <c r="G4" s="142">
        <v>42614</v>
      </c>
      <c r="H4" s="142">
        <v>42644</v>
      </c>
      <c r="I4" s="142">
        <v>42675</v>
      </c>
      <c r="J4" s="142">
        <v>42705</v>
      </c>
      <c r="K4" s="142">
        <v>42736</v>
      </c>
      <c r="L4" s="142">
        <v>42767</v>
      </c>
      <c r="M4" s="142">
        <v>42795</v>
      </c>
      <c r="N4" s="142">
        <v>42826</v>
      </c>
      <c r="O4" s="142">
        <v>42856</v>
      </c>
      <c r="P4" s="142">
        <v>42887</v>
      </c>
      <c r="Q4" s="61" t="s">
        <v>246</v>
      </c>
    </row>
    <row r="5" spans="2:19">
      <c r="B5" s="40">
        <v>1</v>
      </c>
      <c r="C5" s="38" t="s">
        <v>250</v>
      </c>
      <c r="D5" s="147" t="s">
        <v>247</v>
      </c>
      <c r="E5" s="147" t="s">
        <v>247</v>
      </c>
      <c r="F5" s="147" t="s">
        <v>247</v>
      </c>
      <c r="G5" s="147">
        <v>0</v>
      </c>
      <c r="H5" s="147">
        <v>0</v>
      </c>
      <c r="I5" s="147">
        <v>0</v>
      </c>
      <c r="J5" s="147">
        <v>0</v>
      </c>
      <c r="K5" s="147">
        <v>0</v>
      </c>
      <c r="L5" s="147">
        <v>83.049574399916793</v>
      </c>
      <c r="M5" s="147">
        <v>0</v>
      </c>
      <c r="N5" s="147">
        <v>0</v>
      </c>
      <c r="O5" s="147">
        <v>0</v>
      </c>
      <c r="P5" s="147">
        <v>0</v>
      </c>
      <c r="Q5" s="52" t="s">
        <v>74</v>
      </c>
      <c r="S5" s="24"/>
    </row>
    <row r="6" spans="2:19">
      <c r="B6" s="40">
        <v>2</v>
      </c>
      <c r="C6" s="38" t="s">
        <v>251</v>
      </c>
      <c r="D6" s="147">
        <v>102</v>
      </c>
      <c r="E6" s="147">
        <v>37</v>
      </c>
      <c r="F6" s="147">
        <v>28</v>
      </c>
      <c r="G6" s="147">
        <v>187.965</v>
      </c>
      <c r="H6" s="147">
        <v>452.63670000000002</v>
      </c>
      <c r="I6" s="147">
        <v>479.8</v>
      </c>
      <c r="J6" s="147">
        <v>116.91</v>
      </c>
      <c r="K6" s="147">
        <v>134.66999999999999</v>
      </c>
      <c r="L6" s="147">
        <v>240.7</v>
      </c>
      <c r="M6" s="147">
        <v>286.7</v>
      </c>
      <c r="N6" s="147">
        <v>46.62</v>
      </c>
      <c r="O6" s="147">
        <v>211.78700000000001</v>
      </c>
      <c r="P6" s="147">
        <v>194.96</v>
      </c>
      <c r="Q6" s="52" t="s">
        <v>75</v>
      </c>
      <c r="S6" s="24"/>
    </row>
    <row r="7" spans="2:19">
      <c r="B7" s="40">
        <v>3</v>
      </c>
      <c r="C7" s="38" t="s">
        <v>271</v>
      </c>
      <c r="D7" s="147">
        <v>30116</v>
      </c>
      <c r="E7" s="147">
        <v>31000</v>
      </c>
      <c r="F7" s="147">
        <v>31084</v>
      </c>
      <c r="G7" s="147">
        <v>32066.402187462001</v>
      </c>
      <c r="H7" s="147">
        <v>31923.420787808001</v>
      </c>
      <c r="I7" s="147">
        <v>33189.975329262998</v>
      </c>
      <c r="J7" s="147">
        <v>34571.439868089998</v>
      </c>
      <c r="K7" s="147">
        <v>35988.965794937321</v>
      </c>
      <c r="L7" s="147">
        <v>36263.454855011209</v>
      </c>
      <c r="M7" s="147">
        <v>37431.825446938208</v>
      </c>
      <c r="N7" s="147">
        <v>39168.319168066919</v>
      </c>
      <c r="O7" s="147">
        <v>40311.536963221763</v>
      </c>
      <c r="P7" s="147">
        <v>40847.768238126999</v>
      </c>
      <c r="Q7" s="52" t="s">
        <v>76</v>
      </c>
      <c r="S7" s="24"/>
    </row>
    <row r="8" spans="2:19">
      <c r="B8" s="40">
        <v>4</v>
      </c>
      <c r="C8" s="38" t="s">
        <v>253</v>
      </c>
      <c r="D8" s="147">
        <v>667</v>
      </c>
      <c r="E8" s="147">
        <v>672</v>
      </c>
      <c r="F8" s="147">
        <v>677</v>
      </c>
      <c r="G8" s="147">
        <v>785.22213611100005</v>
      </c>
      <c r="H8" s="147">
        <v>790.733221727</v>
      </c>
      <c r="I8" s="147">
        <v>796.06653038599995</v>
      </c>
      <c r="J8" s="147">
        <v>971.75979068200002</v>
      </c>
      <c r="K8" s="147">
        <v>978.49019849700005</v>
      </c>
      <c r="L8" s="147">
        <v>1008.867755282</v>
      </c>
      <c r="M8" s="147">
        <v>1443.813950875</v>
      </c>
      <c r="N8" s="147">
        <v>1453.2443819279999</v>
      </c>
      <c r="O8" s="147">
        <v>1462.998185426</v>
      </c>
      <c r="P8" s="147">
        <v>1472.416485581</v>
      </c>
      <c r="Q8" s="52" t="s">
        <v>77</v>
      </c>
      <c r="S8" s="24"/>
    </row>
    <row r="9" spans="2:19">
      <c r="B9" s="40">
        <v>5</v>
      </c>
      <c r="C9" s="38" t="s">
        <v>254</v>
      </c>
      <c r="D9" s="147" t="s">
        <v>247</v>
      </c>
      <c r="E9" s="147" t="s">
        <v>247</v>
      </c>
      <c r="F9" s="147" t="s">
        <v>247</v>
      </c>
      <c r="G9" s="147">
        <v>0</v>
      </c>
      <c r="H9" s="147">
        <v>0</v>
      </c>
      <c r="I9" s="147">
        <v>0</v>
      </c>
      <c r="J9" s="147">
        <v>0</v>
      </c>
      <c r="K9" s="147">
        <v>0</v>
      </c>
      <c r="L9" s="147">
        <v>0</v>
      </c>
      <c r="M9" s="147">
        <v>0</v>
      </c>
      <c r="N9" s="147">
        <v>0</v>
      </c>
      <c r="O9" s="147">
        <v>0</v>
      </c>
      <c r="P9" s="147">
        <v>0</v>
      </c>
      <c r="Q9" s="52" t="s">
        <v>78</v>
      </c>
      <c r="S9" s="24"/>
    </row>
    <row r="10" spans="2:19">
      <c r="B10" s="40">
        <v>6</v>
      </c>
      <c r="C10" s="38" t="s">
        <v>249</v>
      </c>
      <c r="D10" s="147">
        <v>11832</v>
      </c>
      <c r="E10" s="147">
        <v>12637</v>
      </c>
      <c r="F10" s="147">
        <v>12813</v>
      </c>
      <c r="G10" s="147">
        <v>12889.0357269</v>
      </c>
      <c r="H10" s="147">
        <v>12585.018555799001</v>
      </c>
      <c r="I10" s="147">
        <v>12222.638924655001</v>
      </c>
      <c r="J10" s="147">
        <v>12664.762759043193</v>
      </c>
      <c r="K10" s="147">
        <v>13080.412659519687</v>
      </c>
      <c r="L10" s="147">
        <v>13116.725194453193</v>
      </c>
      <c r="M10" s="147">
        <v>13235.910730640104</v>
      </c>
      <c r="N10" s="147">
        <v>13095.347619042319</v>
      </c>
      <c r="O10" s="147">
        <v>13327.258714231344</v>
      </c>
      <c r="P10" s="147">
        <v>13875.756747524529</v>
      </c>
      <c r="Q10" s="52" t="s">
        <v>73</v>
      </c>
      <c r="S10" s="24"/>
    </row>
    <row r="11" spans="2:19">
      <c r="B11" s="40">
        <v>7</v>
      </c>
      <c r="C11" s="38" t="s">
        <v>255</v>
      </c>
      <c r="D11" s="147">
        <v>2498</v>
      </c>
      <c r="E11" s="147">
        <v>2716</v>
      </c>
      <c r="F11" s="147">
        <v>2855</v>
      </c>
      <c r="G11" s="147">
        <v>2890.232232628</v>
      </c>
      <c r="H11" s="147">
        <v>3300.633091275</v>
      </c>
      <c r="I11" s="147">
        <v>3104.0554948959998</v>
      </c>
      <c r="J11" s="147">
        <v>3047.3799785320002</v>
      </c>
      <c r="K11" s="147">
        <v>3047.8476201100002</v>
      </c>
      <c r="L11" s="147">
        <v>3148.7252947769998</v>
      </c>
      <c r="M11" s="147">
        <v>3072.8490503520002</v>
      </c>
      <c r="N11" s="147">
        <v>3093.8854496426688</v>
      </c>
      <c r="O11" s="147">
        <v>2920.6810687359998</v>
      </c>
      <c r="P11" s="147">
        <v>3007.6800333209999</v>
      </c>
      <c r="Q11" s="52" t="s">
        <v>79</v>
      </c>
      <c r="S11" s="24"/>
    </row>
    <row r="12" spans="2:19">
      <c r="B12" s="40">
        <v>8</v>
      </c>
      <c r="C12" s="38" t="s">
        <v>266</v>
      </c>
      <c r="D12" s="147">
        <v>7669</v>
      </c>
      <c r="E12" s="147">
        <v>7750</v>
      </c>
      <c r="F12" s="147">
        <v>7830</v>
      </c>
      <c r="G12" s="147">
        <v>8020.0384755960004</v>
      </c>
      <c r="H12" s="147">
        <v>8033.0548984429997</v>
      </c>
      <c r="I12" s="147">
        <v>8072.8105223680004</v>
      </c>
      <c r="J12" s="147">
        <v>8060.2137546384392</v>
      </c>
      <c r="K12" s="147">
        <v>8006.5299512848396</v>
      </c>
      <c r="L12" s="147">
        <v>8192.1604147328853</v>
      </c>
      <c r="M12" s="147">
        <v>8288.3007167765718</v>
      </c>
      <c r="N12" s="147">
        <v>8369.0670084367212</v>
      </c>
      <c r="O12" s="147">
        <v>8285.9704071979904</v>
      </c>
      <c r="P12" s="147">
        <v>8310.690247754992</v>
      </c>
      <c r="Q12" s="52" t="s">
        <v>80</v>
      </c>
      <c r="S12" s="24"/>
    </row>
    <row r="13" spans="2:19">
      <c r="B13" s="40">
        <v>9</v>
      </c>
      <c r="C13" s="38" t="s">
        <v>81</v>
      </c>
      <c r="D13" s="147">
        <v>919</v>
      </c>
      <c r="E13" s="147">
        <v>1009</v>
      </c>
      <c r="F13" s="147">
        <v>979</v>
      </c>
      <c r="G13" s="147">
        <v>993.65048696400004</v>
      </c>
      <c r="H13" s="147">
        <v>984.06379421999998</v>
      </c>
      <c r="I13" s="147">
        <v>1000.576195926</v>
      </c>
      <c r="J13" s="147">
        <v>1002.968148460898</v>
      </c>
      <c r="K13" s="147">
        <v>897.41259009789792</v>
      </c>
      <c r="L13" s="147">
        <v>948.87149687389797</v>
      </c>
      <c r="M13" s="147">
        <v>1087.1892145818979</v>
      </c>
      <c r="N13" s="147">
        <v>931.8812053356379</v>
      </c>
      <c r="O13" s="147">
        <v>998.59123407042796</v>
      </c>
      <c r="P13" s="147">
        <v>1139.5021737752779</v>
      </c>
      <c r="Q13" s="52" t="s">
        <v>81</v>
      </c>
      <c r="S13" s="24"/>
    </row>
    <row r="14" spans="2:19">
      <c r="B14" s="40">
        <v>10</v>
      </c>
      <c r="C14" s="38" t="s">
        <v>231</v>
      </c>
      <c r="D14" s="147">
        <v>1757</v>
      </c>
      <c r="E14" s="147">
        <v>1960</v>
      </c>
      <c r="F14" s="147">
        <v>1986</v>
      </c>
      <c r="G14" s="147">
        <v>1851.187193124</v>
      </c>
      <c r="H14" s="147">
        <v>1851.5421047069999</v>
      </c>
      <c r="I14" s="147">
        <v>1789.3406045730001</v>
      </c>
      <c r="J14" s="147">
        <v>2276.7014247344891</v>
      </c>
      <c r="K14" s="147">
        <v>2712.2586514631948</v>
      </c>
      <c r="L14" s="147">
        <v>2357.2263385429874</v>
      </c>
      <c r="M14" s="147">
        <v>2475.61237248916</v>
      </c>
      <c r="N14" s="147">
        <v>2543.4320876872025</v>
      </c>
      <c r="O14" s="147">
        <v>2595.9362802959522</v>
      </c>
      <c r="P14" s="147">
        <v>2622.4314035351367</v>
      </c>
      <c r="Q14" s="52" t="s">
        <v>82</v>
      </c>
      <c r="S14" s="24"/>
    </row>
    <row r="15" spans="2:19">
      <c r="B15" s="40">
        <v>11</v>
      </c>
      <c r="C15" s="38" t="s">
        <v>347</v>
      </c>
      <c r="D15" s="147"/>
      <c r="E15" s="147"/>
      <c r="F15" s="147"/>
      <c r="G15" s="147"/>
      <c r="H15" s="147"/>
      <c r="I15" s="147"/>
      <c r="J15" s="147">
        <v>0</v>
      </c>
      <c r="K15" s="147">
        <v>0</v>
      </c>
      <c r="L15" s="147">
        <v>0</v>
      </c>
      <c r="M15" s="147">
        <v>0</v>
      </c>
      <c r="N15" s="147">
        <v>28.1357</v>
      </c>
      <c r="O15" s="147">
        <v>28.1173</v>
      </c>
      <c r="P15" s="147">
        <v>28.1081</v>
      </c>
      <c r="Q15" s="52" t="s">
        <v>349</v>
      </c>
      <c r="S15" s="24"/>
    </row>
    <row r="16" spans="2:19">
      <c r="B16" s="40">
        <v>12</v>
      </c>
      <c r="C16" s="38" t="s">
        <v>230</v>
      </c>
      <c r="D16" s="147">
        <v>80</v>
      </c>
      <c r="E16" s="147">
        <v>80</v>
      </c>
      <c r="F16" s="147">
        <v>106</v>
      </c>
      <c r="G16" s="147">
        <v>104.869644542</v>
      </c>
      <c r="H16" s="147">
        <v>103.555223763</v>
      </c>
      <c r="I16" s="147">
        <v>99.689788144000005</v>
      </c>
      <c r="J16" s="147">
        <v>99.764768025473302</v>
      </c>
      <c r="K16" s="147">
        <v>99.495314003576297</v>
      </c>
      <c r="L16" s="147">
        <v>98.383913806688</v>
      </c>
      <c r="M16" s="147">
        <v>98.701348757189109</v>
      </c>
      <c r="N16" s="147">
        <v>97.856321650545297</v>
      </c>
      <c r="O16" s="147">
        <v>97.856321650545297</v>
      </c>
      <c r="P16" s="147">
        <v>96.351504639676307</v>
      </c>
      <c r="Q16" s="52" t="s">
        <v>83</v>
      </c>
      <c r="S16" s="24"/>
    </row>
    <row r="17" spans="2:19">
      <c r="B17" s="40">
        <v>13</v>
      </c>
      <c r="C17" s="38" t="s">
        <v>267</v>
      </c>
      <c r="D17" s="147" t="s">
        <v>247</v>
      </c>
      <c r="E17" s="147" t="s">
        <v>247</v>
      </c>
      <c r="F17" s="147" t="s">
        <v>247</v>
      </c>
      <c r="G17" s="147">
        <v>0</v>
      </c>
      <c r="H17" s="147">
        <v>0</v>
      </c>
      <c r="I17" s="147">
        <v>0</v>
      </c>
      <c r="J17" s="147">
        <v>0</v>
      </c>
      <c r="K17" s="147">
        <v>0</v>
      </c>
      <c r="L17" s="147">
        <v>0</v>
      </c>
      <c r="M17" s="147">
        <v>0</v>
      </c>
      <c r="N17" s="147">
        <v>0</v>
      </c>
      <c r="O17" s="147">
        <v>0</v>
      </c>
      <c r="P17" s="147">
        <v>0</v>
      </c>
      <c r="Q17" s="52" t="s">
        <v>84</v>
      </c>
      <c r="S17" s="24"/>
    </row>
    <row r="18" spans="2:19">
      <c r="B18" s="40">
        <v>14</v>
      </c>
      <c r="C18" s="38" t="s">
        <v>268</v>
      </c>
      <c r="D18" s="147" t="s">
        <v>247</v>
      </c>
      <c r="E18" s="147" t="s">
        <v>247</v>
      </c>
      <c r="F18" s="147" t="s">
        <v>247</v>
      </c>
      <c r="G18" s="147">
        <v>0</v>
      </c>
      <c r="H18" s="147">
        <v>0</v>
      </c>
      <c r="I18" s="147">
        <v>0</v>
      </c>
      <c r="J18" s="147">
        <v>0</v>
      </c>
      <c r="K18" s="147">
        <v>0</v>
      </c>
      <c r="L18" s="147">
        <v>0</v>
      </c>
      <c r="M18" s="147">
        <v>0</v>
      </c>
      <c r="N18" s="147">
        <v>0</v>
      </c>
      <c r="O18" s="147">
        <v>0</v>
      </c>
      <c r="P18" s="147">
        <v>0</v>
      </c>
      <c r="Q18" s="52" t="s">
        <v>85</v>
      </c>
      <c r="S18" s="24"/>
    </row>
    <row r="19" spans="2:19">
      <c r="B19" s="40">
        <v>15</v>
      </c>
      <c r="C19" s="38" t="s">
        <v>348</v>
      </c>
      <c r="D19" s="147"/>
      <c r="E19" s="147"/>
      <c r="F19" s="147"/>
      <c r="G19" s="147"/>
      <c r="H19" s="147"/>
      <c r="I19" s="147"/>
      <c r="J19" s="147">
        <v>0</v>
      </c>
      <c r="K19" s="147">
        <v>0</v>
      </c>
      <c r="L19" s="147">
        <v>0</v>
      </c>
      <c r="M19" s="147">
        <v>0</v>
      </c>
      <c r="N19" s="147">
        <v>0</v>
      </c>
      <c r="O19" s="147">
        <v>0</v>
      </c>
      <c r="P19" s="147">
        <v>0</v>
      </c>
      <c r="Q19" s="52" t="s">
        <v>350</v>
      </c>
      <c r="S19" s="24"/>
    </row>
    <row r="20" spans="2:19">
      <c r="B20" s="40">
        <v>16</v>
      </c>
      <c r="C20" s="38" t="s">
        <v>261</v>
      </c>
      <c r="D20" s="147" t="s">
        <v>247</v>
      </c>
      <c r="E20" s="147" t="s">
        <v>247</v>
      </c>
      <c r="F20" s="147" t="s">
        <v>247</v>
      </c>
      <c r="G20" s="147">
        <v>0</v>
      </c>
      <c r="H20" s="147">
        <v>0</v>
      </c>
      <c r="I20" s="147">
        <v>0</v>
      </c>
      <c r="J20" s="147">
        <v>0</v>
      </c>
      <c r="K20" s="147">
        <v>0</v>
      </c>
      <c r="L20" s="147">
        <v>0</v>
      </c>
      <c r="M20" s="147">
        <v>0</v>
      </c>
      <c r="N20" s="147">
        <v>0</v>
      </c>
      <c r="O20" s="147">
        <v>0</v>
      </c>
      <c r="P20" s="147">
        <v>0</v>
      </c>
      <c r="Q20" s="52" t="s">
        <v>86</v>
      </c>
      <c r="S20" s="24"/>
    </row>
    <row r="21" spans="2:19">
      <c r="B21" s="40">
        <v>17</v>
      </c>
      <c r="C21" s="38" t="s">
        <v>262</v>
      </c>
      <c r="D21" s="147" t="s">
        <v>247</v>
      </c>
      <c r="E21" s="147" t="s">
        <v>247</v>
      </c>
      <c r="F21" s="147" t="s">
        <v>247</v>
      </c>
      <c r="G21" s="147">
        <v>0</v>
      </c>
      <c r="H21" s="147">
        <v>0</v>
      </c>
      <c r="I21" s="147">
        <v>0</v>
      </c>
      <c r="J21" s="147">
        <v>0</v>
      </c>
      <c r="K21" s="147">
        <v>0</v>
      </c>
      <c r="L21" s="147">
        <v>0</v>
      </c>
      <c r="M21" s="147">
        <v>0</v>
      </c>
      <c r="N21" s="147">
        <v>0</v>
      </c>
      <c r="O21" s="147">
        <v>0</v>
      </c>
      <c r="P21" s="147">
        <v>0</v>
      </c>
      <c r="Q21" s="52" t="s">
        <v>87</v>
      </c>
      <c r="S21" s="24"/>
    </row>
    <row r="22" spans="2:19">
      <c r="B22" s="40">
        <v>18</v>
      </c>
      <c r="C22" s="38" t="s">
        <v>269</v>
      </c>
      <c r="D22" s="147" t="s">
        <v>247</v>
      </c>
      <c r="E22" s="147" t="s">
        <v>247</v>
      </c>
      <c r="F22" s="147" t="s">
        <v>247</v>
      </c>
      <c r="G22" s="147">
        <v>0</v>
      </c>
      <c r="H22" s="147">
        <v>0</v>
      </c>
      <c r="I22" s="147">
        <v>0</v>
      </c>
      <c r="J22" s="147">
        <v>0</v>
      </c>
      <c r="K22" s="147">
        <v>0</v>
      </c>
      <c r="L22" s="147">
        <v>0</v>
      </c>
      <c r="M22" s="147">
        <v>0</v>
      </c>
      <c r="N22" s="147">
        <v>0</v>
      </c>
      <c r="O22" s="147">
        <v>0</v>
      </c>
      <c r="P22" s="147">
        <v>0</v>
      </c>
      <c r="Q22" s="52" t="s">
        <v>88</v>
      </c>
      <c r="S22" s="24"/>
    </row>
    <row r="23" spans="2:19">
      <c r="B23" s="40">
        <v>19</v>
      </c>
      <c r="C23" s="38" t="s">
        <v>272</v>
      </c>
      <c r="D23" s="147">
        <v>18</v>
      </c>
      <c r="E23" s="147">
        <v>18</v>
      </c>
      <c r="F23" s="147">
        <v>18</v>
      </c>
      <c r="G23" s="147">
        <v>18.115120839999999</v>
      </c>
      <c r="H23" s="147">
        <v>18.096631882000001</v>
      </c>
      <c r="I23" s="147">
        <v>18.078142924000002</v>
      </c>
      <c r="J23" s="147">
        <v>20.0853</v>
      </c>
      <c r="K23" s="147">
        <v>20.0853</v>
      </c>
      <c r="L23" s="147">
        <v>20.0853</v>
      </c>
      <c r="M23" s="147">
        <v>19.834931156</v>
      </c>
      <c r="N23" s="147">
        <v>19.751591109</v>
      </c>
      <c r="O23" s="147">
        <v>19.667902358999999</v>
      </c>
      <c r="P23" s="147">
        <v>19.584213608999999</v>
      </c>
      <c r="Q23" s="52" t="s">
        <v>89</v>
      </c>
      <c r="S23" s="24"/>
    </row>
    <row r="24" spans="2:19" ht="15.75" thickBot="1">
      <c r="B24" s="73"/>
      <c r="C24" s="74" t="s">
        <v>3</v>
      </c>
      <c r="D24" s="123">
        <f>SUM(D5:D23)</f>
        <v>55658</v>
      </c>
      <c r="E24" s="123">
        <f t="shared" ref="E24:P24" si="0">SUM(E5:E23)</f>
        <v>57879</v>
      </c>
      <c r="F24" s="123">
        <f t="shared" si="0"/>
        <v>58376</v>
      </c>
      <c r="G24" s="123">
        <f t="shared" si="0"/>
        <v>59806.718204167002</v>
      </c>
      <c r="H24" s="123">
        <f t="shared" si="0"/>
        <v>60042.755009623994</v>
      </c>
      <c r="I24" s="123">
        <f t="shared" si="0"/>
        <v>60773.031533135007</v>
      </c>
      <c r="J24" s="123">
        <f t="shared" si="0"/>
        <v>62831.985792206498</v>
      </c>
      <c r="K24" s="123">
        <f t="shared" si="0"/>
        <v>64966.168079913514</v>
      </c>
      <c r="L24" s="123">
        <f t="shared" si="0"/>
        <v>65478.250137879782</v>
      </c>
      <c r="M24" s="123">
        <f t="shared" si="0"/>
        <v>67440.737762566132</v>
      </c>
      <c r="N24" s="123">
        <f t="shared" si="0"/>
        <v>68847.540532899031</v>
      </c>
      <c r="O24" s="123">
        <f t="shared" si="0"/>
        <v>70260.401377189002</v>
      </c>
      <c r="P24" s="123">
        <f t="shared" si="0"/>
        <v>71615.249147867624</v>
      </c>
      <c r="Q24" s="54" t="s">
        <v>3</v>
      </c>
      <c r="S24" s="24"/>
    </row>
    <row r="25" spans="2:19" ht="15.75" thickBot="1">
      <c r="B25" s="183"/>
      <c r="C25" s="184"/>
      <c r="D25" s="184"/>
      <c r="E25" s="184"/>
      <c r="F25" s="184"/>
      <c r="G25" s="184"/>
      <c r="H25" s="184"/>
      <c r="I25" s="184"/>
      <c r="J25" s="184"/>
      <c r="K25" s="184"/>
      <c r="L25" s="184"/>
      <c r="M25" s="184"/>
      <c r="N25" s="184"/>
      <c r="O25" s="184"/>
      <c r="P25" s="184"/>
      <c r="Q25" s="185"/>
    </row>
  </sheetData>
  <mergeCells count="3">
    <mergeCell ref="B25:Q25"/>
    <mergeCell ref="B2:Q2"/>
    <mergeCell ref="B3:Q3"/>
  </mergeCells>
  <pageMargins left="0.7" right="0.7" top="0.75" bottom="0.75" header="0.3" footer="0.3"/>
  <pageSetup paperSize="9" orientation="portrait" r:id="rId1"/>
  <ignoredErrors>
    <ignoredError sqref="H24:P24" formulaRange="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16"/>
  <sheetViews>
    <sheetView zoomScaleNormal="100" workbookViewId="0">
      <selection activeCell="D15" sqref="D15:P15"/>
    </sheetView>
  </sheetViews>
  <sheetFormatPr defaultRowHeight="15"/>
  <cols>
    <col min="1" max="1" width="5.28515625" customWidth="1"/>
    <col min="2" max="2" width="2.5703125" bestFit="1" customWidth="1"/>
    <col min="3" max="3" width="10" bestFit="1" customWidth="1"/>
    <col min="4" max="5" width="4.140625" bestFit="1" customWidth="1"/>
    <col min="6" max="6" width="4.28515625" bestFit="1" customWidth="1"/>
    <col min="7" max="9" width="4.140625" bestFit="1" customWidth="1"/>
    <col min="10" max="10" width="4.28515625" bestFit="1" customWidth="1"/>
    <col min="11" max="12" width="4.140625" bestFit="1" customWidth="1"/>
    <col min="13" max="13" width="4.28515625" bestFit="1" customWidth="1"/>
    <col min="14" max="14" width="4.140625" bestFit="1" customWidth="1"/>
    <col min="15" max="16" width="4.140625" customWidth="1"/>
    <col min="17" max="17" width="22" bestFit="1" customWidth="1"/>
  </cols>
  <sheetData>
    <row r="1" spans="2:20" ht="15.75" thickBot="1"/>
    <row r="2" spans="2:20" ht="28.5" customHeight="1">
      <c r="B2" s="162" t="s">
        <v>291</v>
      </c>
      <c r="C2" s="171"/>
      <c r="D2" s="171"/>
      <c r="E2" s="171"/>
      <c r="F2" s="171"/>
      <c r="G2" s="171"/>
      <c r="H2" s="171"/>
      <c r="I2" s="171"/>
      <c r="J2" s="171"/>
      <c r="K2" s="171"/>
      <c r="L2" s="171"/>
      <c r="M2" s="171"/>
      <c r="N2" s="171"/>
      <c r="O2" s="171"/>
      <c r="P2" s="171"/>
      <c r="Q2" s="172"/>
    </row>
    <row r="3" spans="2:20" ht="15.75" thickBot="1">
      <c r="B3" s="173" t="s">
        <v>274</v>
      </c>
      <c r="C3" s="174"/>
      <c r="D3" s="174"/>
      <c r="E3" s="174"/>
      <c r="F3" s="174"/>
      <c r="G3" s="174"/>
      <c r="H3" s="174"/>
      <c r="I3" s="174"/>
      <c r="J3" s="174"/>
      <c r="K3" s="174"/>
      <c r="L3" s="174"/>
      <c r="M3" s="174"/>
      <c r="N3" s="174"/>
      <c r="O3" s="174"/>
      <c r="P3" s="174"/>
      <c r="Q3" s="175"/>
    </row>
    <row r="4" spans="2:20" ht="17.25" thickBot="1">
      <c r="B4" s="55" t="s">
        <v>7</v>
      </c>
      <c r="C4" s="72" t="s">
        <v>275</v>
      </c>
      <c r="D4" s="145">
        <v>42522</v>
      </c>
      <c r="E4" s="145">
        <v>42552</v>
      </c>
      <c r="F4" s="145">
        <v>42583</v>
      </c>
      <c r="G4" s="145">
        <v>42614</v>
      </c>
      <c r="H4" s="145">
        <v>42644</v>
      </c>
      <c r="I4" s="145">
        <v>42675</v>
      </c>
      <c r="J4" s="145">
        <v>42705</v>
      </c>
      <c r="K4" s="145">
        <v>42736</v>
      </c>
      <c r="L4" s="145">
        <v>42767</v>
      </c>
      <c r="M4" s="145">
        <v>42795</v>
      </c>
      <c r="N4" s="145">
        <v>42826</v>
      </c>
      <c r="O4" s="145">
        <v>42856</v>
      </c>
      <c r="P4" s="145">
        <v>42887</v>
      </c>
      <c r="Q4" s="36" t="s">
        <v>276</v>
      </c>
    </row>
    <row r="5" spans="2:20">
      <c r="B5" s="40">
        <v>1</v>
      </c>
      <c r="C5" s="38" t="s">
        <v>277</v>
      </c>
      <c r="D5" s="147">
        <v>1153</v>
      </c>
      <c r="E5" s="147">
        <v>1358</v>
      </c>
      <c r="F5" s="147">
        <v>1198</v>
      </c>
      <c r="G5" s="147">
        <v>1310</v>
      </c>
      <c r="H5" s="147">
        <v>1045.3824663410001</v>
      </c>
      <c r="I5" s="147">
        <v>1109.935982387</v>
      </c>
      <c r="J5" s="147">
        <v>1098.4747842300001</v>
      </c>
      <c r="K5" s="147">
        <v>1307.1253117807125</v>
      </c>
      <c r="L5" s="147">
        <f>SUM('T14'!L5,'T15'!L5,'T16'!L5)</f>
        <v>1423.7177458451974</v>
      </c>
      <c r="M5" s="147">
        <f>SUM('T14'!M5,'T15'!M5,'T16'!M5)</f>
        <v>1491.4307770749601</v>
      </c>
      <c r="N5" s="147">
        <f>SUM('T14'!N5,'T15'!N5,'T16'!N5)</f>
        <v>1205.8044496638634</v>
      </c>
      <c r="O5" s="147">
        <f>SUM('T14'!O5,'T15'!O5,'T16'!O5)</f>
        <v>1476.8001490373654</v>
      </c>
      <c r="P5" s="147">
        <f>SUM('T14'!P5,'T15'!P5,'T16'!P5)</f>
        <v>1931.012712851526</v>
      </c>
      <c r="Q5" s="52" t="s">
        <v>90</v>
      </c>
    </row>
    <row r="6" spans="2:20">
      <c r="B6" s="40">
        <v>2</v>
      </c>
      <c r="C6" s="38" t="s">
        <v>278</v>
      </c>
      <c r="D6" s="147">
        <f t="shared" ref="D6:M6" si="0">+D7+D8</f>
        <v>345</v>
      </c>
      <c r="E6" s="147">
        <f t="shared" si="0"/>
        <v>342</v>
      </c>
      <c r="F6" s="147">
        <f t="shared" si="0"/>
        <v>358</v>
      </c>
      <c r="G6" s="147">
        <f t="shared" si="0"/>
        <v>358</v>
      </c>
      <c r="H6" s="147">
        <f t="shared" si="0"/>
        <v>361.80405976200001</v>
      </c>
      <c r="I6" s="147">
        <f t="shared" si="0"/>
        <v>361.49710993499997</v>
      </c>
      <c r="J6" s="147">
        <f t="shared" si="0"/>
        <v>385.19612906899999</v>
      </c>
      <c r="K6" s="147">
        <f t="shared" si="0"/>
        <v>333.79448610289</v>
      </c>
      <c r="L6" s="147">
        <f t="shared" si="0"/>
        <v>390.40572218569821</v>
      </c>
      <c r="M6" s="147">
        <f t="shared" si="0"/>
        <v>372.27655913671822</v>
      </c>
      <c r="N6" s="147">
        <f t="shared" ref="N6:P6" si="1">+N7+N8</f>
        <v>357.60758805669184</v>
      </c>
      <c r="O6" s="147">
        <f t="shared" si="1"/>
        <v>343.20402695953419</v>
      </c>
      <c r="P6" s="147">
        <f t="shared" si="1"/>
        <v>433.86823610746222</v>
      </c>
      <c r="Q6" s="52" t="s">
        <v>99</v>
      </c>
      <c r="R6" s="130"/>
      <c r="S6" s="130"/>
      <c r="T6" s="130"/>
    </row>
    <row r="7" spans="2:20">
      <c r="B7" s="40" t="s">
        <v>279</v>
      </c>
      <c r="C7" s="38" t="s">
        <v>280</v>
      </c>
      <c r="D7" s="147">
        <v>284</v>
      </c>
      <c r="E7" s="147">
        <v>291</v>
      </c>
      <c r="F7" s="147">
        <v>297</v>
      </c>
      <c r="G7" s="147">
        <v>299</v>
      </c>
      <c r="H7" s="147">
        <v>304.04956202300002</v>
      </c>
      <c r="I7" s="147">
        <v>306.48911252599999</v>
      </c>
      <c r="J7" s="147">
        <v>324.995494205</v>
      </c>
      <c r="K7" s="147">
        <v>284.36201641321998</v>
      </c>
      <c r="L7" s="147">
        <f>SUM('T14'!L7,'T15'!L7)</f>
        <v>330.99498250321824</v>
      </c>
      <c r="M7" s="147">
        <f>SUM('T14'!M7,'T15'!M7)</f>
        <v>315.11479909914999</v>
      </c>
      <c r="N7" s="147">
        <f>SUM('T14'!N7,'T15'!N7)</f>
        <v>288.2460850418164</v>
      </c>
      <c r="O7" s="147">
        <f>SUM('T14'!O7,'T15'!O7)</f>
        <v>286.10035108033918</v>
      </c>
      <c r="P7" s="147">
        <f>SUM('T14'!P7,'T15'!P7)</f>
        <v>348.29376254158001</v>
      </c>
      <c r="Q7" s="52" t="s">
        <v>281</v>
      </c>
      <c r="R7" s="151"/>
    </row>
    <row r="8" spans="2:20">
      <c r="B8" s="40" t="s">
        <v>282</v>
      </c>
      <c r="C8" s="38" t="s">
        <v>283</v>
      </c>
      <c r="D8" s="147">
        <v>61</v>
      </c>
      <c r="E8" s="147">
        <v>51</v>
      </c>
      <c r="F8" s="147">
        <v>61</v>
      </c>
      <c r="G8" s="147">
        <v>59</v>
      </c>
      <c r="H8" s="147">
        <v>57.754497739000001</v>
      </c>
      <c r="I8" s="147">
        <v>55.007997408999998</v>
      </c>
      <c r="J8" s="147">
        <v>60.200634863999994</v>
      </c>
      <c r="K8" s="147">
        <v>49.43246968967</v>
      </c>
      <c r="L8" s="147">
        <f>SUM('T14'!L8,'T15'!L8)</f>
        <v>59.410739682479999</v>
      </c>
      <c r="M8" s="147">
        <f>SUM('T14'!M8,'T15'!M8)</f>
        <v>57.1617600375682</v>
      </c>
      <c r="N8" s="147">
        <f>SUM('T14'!N8,'T15'!N8)</f>
        <v>69.361503014875424</v>
      </c>
      <c r="O8" s="147">
        <f>SUM('T14'!O8,'T15'!O8)</f>
        <v>57.103675879194995</v>
      </c>
      <c r="P8" s="147">
        <f>SUM('T14'!P8,'T15'!P8)</f>
        <v>85.574473565882201</v>
      </c>
      <c r="Q8" s="52" t="s">
        <v>284</v>
      </c>
      <c r="R8" s="130"/>
    </row>
    <row r="9" spans="2:20">
      <c r="B9" s="40">
        <v>3</v>
      </c>
      <c r="C9" s="38" t="s">
        <v>285</v>
      </c>
      <c r="D9" s="147">
        <v>3333</v>
      </c>
      <c r="E9" s="147">
        <v>3355</v>
      </c>
      <c r="F9" s="147">
        <v>3429</v>
      </c>
      <c r="G9" s="147">
        <v>3419</v>
      </c>
      <c r="H9" s="147">
        <v>3453.022422176</v>
      </c>
      <c r="I9" s="147">
        <v>3560.0904204140002</v>
      </c>
      <c r="J9" s="147">
        <v>3557.5978362990004</v>
      </c>
      <c r="K9" s="147">
        <v>3519.527240854</v>
      </c>
      <c r="L9" s="147">
        <f>SUM('T14'!L9,'T15'!L10)</f>
        <v>3583.5264274044798</v>
      </c>
      <c r="M9" s="147">
        <f>SUM('T14'!M9,'T15'!M10)</f>
        <v>1584.7926404464799</v>
      </c>
      <c r="N9" s="147">
        <f>SUM('T14'!N9,'T15'!N10)</f>
        <v>1646.4341938114299</v>
      </c>
      <c r="O9" s="147">
        <f>SUM('T14'!O9,'T15'!O10)</f>
        <v>1830.7501340994299</v>
      </c>
      <c r="P9" s="147">
        <f>SUM('T14'!P9,'T15'!P9)</f>
        <v>1673.71923198216</v>
      </c>
      <c r="Q9" s="52" t="s">
        <v>93</v>
      </c>
      <c r="S9" s="130"/>
    </row>
    <row r="10" spans="2:20">
      <c r="B10" s="40">
        <v>4</v>
      </c>
      <c r="C10" s="38" t="s">
        <v>286</v>
      </c>
      <c r="D10" s="147">
        <v>97</v>
      </c>
      <c r="E10" s="147">
        <v>97</v>
      </c>
      <c r="F10" s="147">
        <v>98</v>
      </c>
      <c r="G10" s="147">
        <v>99</v>
      </c>
      <c r="H10" s="147">
        <v>99.974389095999996</v>
      </c>
      <c r="I10" s="147">
        <v>101.47684256300001</v>
      </c>
      <c r="J10" s="147">
        <v>105.063374748</v>
      </c>
      <c r="K10" s="147">
        <v>107.36781996100001</v>
      </c>
      <c r="L10" s="147">
        <f>SUM('T14'!L10,'T15'!L11)</f>
        <v>181.51892238147866</v>
      </c>
      <c r="M10" s="147">
        <f>SUM('T14'!M10,'T15'!M11)</f>
        <v>210.59947035748868</v>
      </c>
      <c r="N10" s="147">
        <f>SUM('T14'!N10,'T15'!N11)</f>
        <v>207.17736320751999</v>
      </c>
      <c r="O10" s="147">
        <f>SUM('T14'!O10,'T15'!O11)</f>
        <v>212.18101645800002</v>
      </c>
      <c r="P10" s="147">
        <f>SUM('T14'!P10,'T15'!P10)</f>
        <v>157.777425429</v>
      </c>
      <c r="Q10" s="52" t="s">
        <v>94</v>
      </c>
    </row>
    <row r="11" spans="2:20">
      <c r="B11" s="40">
        <v>5</v>
      </c>
      <c r="C11" s="38" t="s">
        <v>287</v>
      </c>
      <c r="D11" s="147">
        <v>359</v>
      </c>
      <c r="E11" s="147">
        <v>388</v>
      </c>
      <c r="F11" s="147">
        <v>391</v>
      </c>
      <c r="G11" s="147">
        <v>417</v>
      </c>
      <c r="H11" s="147">
        <v>401.20321108200005</v>
      </c>
      <c r="I11" s="147">
        <v>413.26142787800001</v>
      </c>
      <c r="J11" s="147">
        <v>460.29373267900002</v>
      </c>
      <c r="K11" s="147">
        <v>375.12664089800006</v>
      </c>
      <c r="L11" s="147">
        <f>SUM('T14'!L11,'T15'!L12,'T16'!L6)</f>
        <v>348.92753263956996</v>
      </c>
      <c r="M11" s="147">
        <f>SUM('T14'!M11,'T15'!M12,'T16'!M6)</f>
        <v>365.73414833171995</v>
      </c>
      <c r="N11" s="147">
        <f>SUM('T14'!N11,'T15'!N12,'T16'!N6)</f>
        <v>510.98162978262002</v>
      </c>
      <c r="O11" s="147">
        <f>SUM('T14'!O11,'T15'!O12,'T16'!O6)</f>
        <v>380.83612411183003</v>
      </c>
      <c r="P11" s="147">
        <f>SUM('T14'!P11,'T15'!P11)</f>
        <v>422.28213938903997</v>
      </c>
      <c r="Q11" s="52" t="s">
        <v>95</v>
      </c>
    </row>
    <row r="12" spans="2:20">
      <c r="B12" s="40">
        <v>6</v>
      </c>
      <c r="C12" s="38" t="s">
        <v>288</v>
      </c>
      <c r="D12" s="147">
        <v>429</v>
      </c>
      <c r="E12" s="147">
        <v>1033</v>
      </c>
      <c r="F12" s="147">
        <v>987</v>
      </c>
      <c r="G12" s="147">
        <v>323</v>
      </c>
      <c r="H12" s="147">
        <v>430.25259599999998</v>
      </c>
      <c r="I12" s="147">
        <v>467.69322808599998</v>
      </c>
      <c r="J12" s="147">
        <v>777.0851663389999</v>
      </c>
      <c r="K12" s="147">
        <v>500.48716870442615</v>
      </c>
      <c r="L12" s="147">
        <f>SUM('T14'!L12,'T15'!L13,'T16'!L7)</f>
        <v>615.74672641540621</v>
      </c>
      <c r="M12" s="147">
        <f>SUM('T14'!M12,'T15'!M13,'T16'!M7)</f>
        <v>754.3219191420161</v>
      </c>
      <c r="N12" s="147">
        <f>SUM('T14'!N12,'T15'!N13,'T16'!N7)</f>
        <v>846.10722931788609</v>
      </c>
      <c r="O12" s="147">
        <f>SUM('T14'!O12,'T15'!O13,'T16'!O7)</f>
        <v>880.92547037166617</v>
      </c>
      <c r="P12" s="147">
        <f>SUM('T14'!P12,'T15'!P12)</f>
        <v>820.30491989207007</v>
      </c>
      <c r="Q12" s="52" t="s">
        <v>96</v>
      </c>
    </row>
    <row r="13" spans="2:20">
      <c r="B13" s="40">
        <v>7</v>
      </c>
      <c r="C13" s="38" t="s">
        <v>289</v>
      </c>
      <c r="D13" s="147">
        <v>2159</v>
      </c>
      <c r="E13" s="147">
        <v>2069</v>
      </c>
      <c r="F13" s="147">
        <v>2270</v>
      </c>
      <c r="G13" s="147">
        <v>2408</v>
      </c>
      <c r="H13" s="147">
        <v>1938.4875559070001</v>
      </c>
      <c r="I13" s="147">
        <v>2243.8142257170002</v>
      </c>
      <c r="J13" s="147">
        <v>2052.5250000750002</v>
      </c>
      <c r="K13" s="147">
        <v>2185.1102666362131</v>
      </c>
      <c r="L13" s="147">
        <f>SUM('T14'!L13,'T15'!L14,'T16'!L8)</f>
        <v>2142.004079975246</v>
      </c>
      <c r="M13" s="147">
        <f>SUM('T14'!M13,'T15'!M14,'T16'!M8)</f>
        <v>1928.186616108115</v>
      </c>
      <c r="N13" s="147">
        <f>SUM('T14'!N13,'T15'!N14,'T16'!N8)</f>
        <v>2240.7142128023361</v>
      </c>
      <c r="O13" s="147">
        <f>SUM('T14'!O13,'T15'!O14,'T16'!O8)</f>
        <v>2043.5266792902498</v>
      </c>
      <c r="P13" s="147">
        <f>SUM('T14'!P13,'T15'!P13)</f>
        <v>1894.599844857328</v>
      </c>
      <c r="Q13" s="52" t="s">
        <v>97</v>
      </c>
    </row>
    <row r="14" spans="2:20">
      <c r="B14" s="40">
        <v>8</v>
      </c>
      <c r="C14" s="38" t="s">
        <v>290</v>
      </c>
      <c r="D14" s="147">
        <v>96</v>
      </c>
      <c r="E14" s="147">
        <v>149</v>
      </c>
      <c r="F14" s="147">
        <v>173</v>
      </c>
      <c r="G14" s="147">
        <v>152</v>
      </c>
      <c r="H14" s="147">
        <v>182.49491352300001</v>
      </c>
      <c r="I14" s="147">
        <v>183.964696893</v>
      </c>
      <c r="J14" s="147">
        <v>175.755529102</v>
      </c>
      <c r="K14" s="147">
        <v>140.04604942099667</v>
      </c>
      <c r="L14" s="147">
        <f>SUM('T14'!L14,'T15'!L14,'T16'!L9)</f>
        <v>92.474245114746665</v>
      </c>
      <c r="M14" s="147">
        <f>SUM('T14'!M14,'T15'!M14,'T16'!M9)</f>
        <v>90.447392639746681</v>
      </c>
      <c r="N14" s="147">
        <f>SUM('T14'!N14,'T15'!N14,'T16'!N9)</f>
        <v>102.61355891390667</v>
      </c>
      <c r="O14" s="147">
        <f>SUM('T14'!O14,'T15'!O14,'T16'!O9)</f>
        <v>173.76187480674668</v>
      </c>
      <c r="P14" s="147">
        <f>SUM('T14'!P14,'T15'!P14)</f>
        <v>144.73614967200001</v>
      </c>
      <c r="Q14" s="52" t="s">
        <v>98</v>
      </c>
    </row>
    <row r="15" spans="2:20" ht="15.75" thickBot="1">
      <c r="B15" s="73"/>
      <c r="C15" s="74" t="s">
        <v>3</v>
      </c>
      <c r="D15" s="123">
        <f t="shared" ref="D15:L15" si="2">SUM(D5,D6,D9:D14)</f>
        <v>7971</v>
      </c>
      <c r="E15" s="123">
        <f t="shared" si="2"/>
        <v>8791</v>
      </c>
      <c r="F15" s="123">
        <f t="shared" si="2"/>
        <v>8904</v>
      </c>
      <c r="G15" s="123">
        <f t="shared" si="2"/>
        <v>8486</v>
      </c>
      <c r="H15" s="123">
        <f t="shared" si="2"/>
        <v>7912.6216138870004</v>
      </c>
      <c r="I15" s="123">
        <f t="shared" si="2"/>
        <v>8441.7339338729998</v>
      </c>
      <c r="J15" s="123">
        <f t="shared" si="2"/>
        <v>8611.9915525409997</v>
      </c>
      <c r="K15" s="123">
        <f t="shared" si="2"/>
        <v>8468.5849843582382</v>
      </c>
      <c r="L15" s="123">
        <f t="shared" si="2"/>
        <v>8778.3214019618244</v>
      </c>
      <c r="M15" s="123">
        <f>SUM(M5,M6,M9:M14)</f>
        <v>6797.7895232372457</v>
      </c>
      <c r="N15" s="123">
        <f>SUM(N5,N6,N9:N14)</f>
        <v>7117.4402255562536</v>
      </c>
      <c r="O15" s="123">
        <f>SUM(O5,O6,O9:O14)</f>
        <v>7341.985475134823</v>
      </c>
      <c r="P15" s="123">
        <f>SUM(P5,P6,P9:P14)</f>
        <v>7478.3006601805864</v>
      </c>
      <c r="Q15" s="54" t="s">
        <v>3</v>
      </c>
    </row>
    <row r="16" spans="2:20" ht="15.75" thickBot="1">
      <c r="B16" s="186"/>
      <c r="C16" s="187"/>
      <c r="D16" s="187"/>
      <c r="E16" s="187"/>
      <c r="F16" s="187"/>
      <c r="G16" s="187"/>
      <c r="H16" s="187"/>
      <c r="I16" s="187"/>
      <c r="J16" s="187"/>
      <c r="K16" s="187"/>
      <c r="L16" s="187"/>
      <c r="M16" s="187"/>
      <c r="N16" s="187"/>
      <c r="O16" s="187"/>
      <c r="P16" s="187"/>
      <c r="Q16" s="188"/>
    </row>
  </sheetData>
  <mergeCells count="3">
    <mergeCell ref="B2:Q2"/>
    <mergeCell ref="B3:Q3"/>
    <mergeCell ref="B16:Q16"/>
  </mergeCells>
  <pageMargins left="0.7" right="0.7" top="0.75" bottom="0.75" header="0.3" footer="0.3"/>
  <pageSetup paperSize="9" orientation="portrait" r:id="rId1"/>
  <ignoredErrors>
    <ignoredError sqref="D15:L15" formulaRange="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16"/>
  <sheetViews>
    <sheetView zoomScaleNormal="100" workbookViewId="0">
      <selection activeCell="D15" sqref="D15:P15"/>
    </sheetView>
  </sheetViews>
  <sheetFormatPr defaultRowHeight="15"/>
  <cols>
    <col min="1" max="1" width="5.85546875" customWidth="1"/>
    <col min="2" max="2" width="2.7109375" bestFit="1" customWidth="1"/>
    <col min="3" max="3" width="10" bestFit="1" customWidth="1"/>
    <col min="4" max="16" width="4" customWidth="1"/>
    <col min="17" max="17" width="20.140625" bestFit="1" customWidth="1"/>
  </cols>
  <sheetData>
    <row r="1" spans="2:20" ht="15.75" thickBot="1"/>
    <row r="2" spans="2:20" ht="24" customHeight="1">
      <c r="B2" s="162" t="s">
        <v>292</v>
      </c>
      <c r="C2" s="171"/>
      <c r="D2" s="171"/>
      <c r="E2" s="171"/>
      <c r="F2" s="171"/>
      <c r="G2" s="171"/>
      <c r="H2" s="171"/>
      <c r="I2" s="171"/>
      <c r="J2" s="171"/>
      <c r="K2" s="171"/>
      <c r="L2" s="171"/>
      <c r="M2" s="171"/>
      <c r="N2" s="171"/>
      <c r="O2" s="171"/>
      <c r="P2" s="171"/>
      <c r="Q2" s="172"/>
    </row>
    <row r="3" spans="2:20" ht="15.75" thickBot="1">
      <c r="B3" s="173" t="s">
        <v>236</v>
      </c>
      <c r="C3" s="174"/>
      <c r="D3" s="174"/>
      <c r="E3" s="174"/>
      <c r="F3" s="174"/>
      <c r="G3" s="174"/>
      <c r="H3" s="174"/>
      <c r="I3" s="174"/>
      <c r="J3" s="174"/>
      <c r="K3" s="174"/>
      <c r="L3" s="174"/>
      <c r="M3" s="174"/>
      <c r="N3" s="174"/>
      <c r="O3" s="174"/>
      <c r="P3" s="174"/>
      <c r="Q3" s="175"/>
    </row>
    <row r="4" spans="2:20" ht="17.25" thickBot="1">
      <c r="B4" s="55" t="s">
        <v>7</v>
      </c>
      <c r="C4" s="72" t="s">
        <v>275</v>
      </c>
      <c r="D4" s="145">
        <v>42522</v>
      </c>
      <c r="E4" s="145">
        <v>42552</v>
      </c>
      <c r="F4" s="145">
        <v>42583</v>
      </c>
      <c r="G4" s="145">
        <v>42614</v>
      </c>
      <c r="H4" s="145">
        <v>42644</v>
      </c>
      <c r="I4" s="145">
        <v>42675</v>
      </c>
      <c r="J4" s="145">
        <v>42705</v>
      </c>
      <c r="K4" s="145">
        <v>42736</v>
      </c>
      <c r="L4" s="145">
        <v>42767</v>
      </c>
      <c r="M4" s="145">
        <v>42795</v>
      </c>
      <c r="N4" s="145">
        <v>42826</v>
      </c>
      <c r="O4" s="145">
        <v>42856</v>
      </c>
      <c r="P4" s="145">
        <v>42887</v>
      </c>
      <c r="Q4" s="36" t="s">
        <v>276</v>
      </c>
    </row>
    <row r="5" spans="2:20">
      <c r="B5" s="40">
        <v>1</v>
      </c>
      <c r="C5" s="38" t="s">
        <v>277</v>
      </c>
      <c r="D5" s="147">
        <v>635</v>
      </c>
      <c r="E5" s="147">
        <v>690</v>
      </c>
      <c r="F5" s="147">
        <v>829</v>
      </c>
      <c r="G5" s="147">
        <v>599.42430100599995</v>
      </c>
      <c r="H5" s="147">
        <v>681.41088121600001</v>
      </c>
      <c r="I5" s="147">
        <v>656.18554430200004</v>
      </c>
      <c r="J5" s="147">
        <v>807.61403812492995</v>
      </c>
      <c r="K5" s="147">
        <v>643.86023943638838</v>
      </c>
      <c r="L5" s="147">
        <v>692.99174294519821</v>
      </c>
      <c r="M5" s="147">
        <v>611.3094076576084</v>
      </c>
      <c r="N5" s="147">
        <v>597.19924643194008</v>
      </c>
      <c r="O5" s="147">
        <v>693.06497197382396</v>
      </c>
      <c r="P5" s="147">
        <v>1006.6162948282901</v>
      </c>
      <c r="Q5" s="52" t="s">
        <v>90</v>
      </c>
    </row>
    <row r="6" spans="2:20">
      <c r="B6" s="40">
        <v>2</v>
      </c>
      <c r="C6" s="38" t="s">
        <v>278</v>
      </c>
      <c r="D6" s="147">
        <f t="shared" ref="D6:M6" si="0">SUM(D7:D8)</f>
        <v>301</v>
      </c>
      <c r="E6" s="139">
        <f t="shared" si="0"/>
        <v>308</v>
      </c>
      <c r="F6" s="147">
        <f t="shared" si="0"/>
        <v>300</v>
      </c>
      <c r="G6" s="147">
        <f t="shared" si="0"/>
        <v>305.81229672199999</v>
      </c>
      <c r="H6" s="147">
        <f t="shared" si="0"/>
        <v>306.42276991699998</v>
      </c>
      <c r="I6" s="147">
        <f t="shared" si="0"/>
        <v>320.09589860599999</v>
      </c>
      <c r="J6" s="147">
        <f t="shared" si="0"/>
        <v>291.03744719789</v>
      </c>
      <c r="K6" s="147">
        <f t="shared" si="0"/>
        <v>311.08668329275224</v>
      </c>
      <c r="L6" s="147">
        <f t="shared" si="0"/>
        <v>332.07950304869826</v>
      </c>
      <c r="M6" s="147">
        <f t="shared" si="0"/>
        <v>316.04674937171819</v>
      </c>
      <c r="N6" s="147">
        <f t="shared" ref="N6" si="1">SUM(N7:N8)</f>
        <v>291.16745102769187</v>
      </c>
      <c r="O6" s="147">
        <f t="shared" ref="O6:P6" si="2">SUM(O7:O8)</f>
        <v>283.53748121853414</v>
      </c>
      <c r="P6" s="147">
        <f t="shared" si="2"/>
        <v>311.13082657546221</v>
      </c>
      <c r="Q6" s="52" t="s">
        <v>99</v>
      </c>
    </row>
    <row r="7" spans="2:20">
      <c r="B7" s="40" t="s">
        <v>279</v>
      </c>
      <c r="C7" s="38" t="s">
        <v>280</v>
      </c>
      <c r="D7" s="147">
        <v>260</v>
      </c>
      <c r="E7" s="147">
        <v>259</v>
      </c>
      <c r="F7" s="147">
        <v>256</v>
      </c>
      <c r="G7" s="147">
        <v>262.050839349</v>
      </c>
      <c r="H7" s="147">
        <v>263.84016649500001</v>
      </c>
      <c r="I7" s="147">
        <v>275.07244570900002</v>
      </c>
      <c r="J7" s="147">
        <v>252.27478098722</v>
      </c>
      <c r="K7" s="147">
        <v>266.16219308103001</v>
      </c>
      <c r="L7" s="147">
        <v>285.06274385421824</v>
      </c>
      <c r="M7" s="147">
        <v>270.93986394115001</v>
      </c>
      <c r="N7" s="147">
        <v>236.73770146681642</v>
      </c>
      <c r="O7" s="147">
        <v>238.82429682233916</v>
      </c>
      <c r="P7" s="147">
        <v>258.63382103458002</v>
      </c>
      <c r="Q7" s="52" t="s">
        <v>91</v>
      </c>
      <c r="S7" s="130"/>
    </row>
    <row r="8" spans="2:20">
      <c r="B8" s="40" t="s">
        <v>282</v>
      </c>
      <c r="C8" s="38" t="s">
        <v>283</v>
      </c>
      <c r="D8" s="147">
        <v>41</v>
      </c>
      <c r="E8" s="147">
        <v>49</v>
      </c>
      <c r="F8" s="147">
        <v>44</v>
      </c>
      <c r="G8" s="147">
        <v>43.761457372999999</v>
      </c>
      <c r="H8" s="147">
        <v>42.582603421999998</v>
      </c>
      <c r="I8" s="147">
        <v>45.023452896999999</v>
      </c>
      <c r="J8" s="147">
        <v>38.762666210669998</v>
      </c>
      <c r="K8" s="147">
        <v>44.924490211722201</v>
      </c>
      <c r="L8" s="147">
        <v>47.016759194480002</v>
      </c>
      <c r="M8" s="147">
        <v>45.106885430568198</v>
      </c>
      <c r="N8" s="147">
        <v>54.429749560875422</v>
      </c>
      <c r="O8" s="147">
        <v>44.713184396194997</v>
      </c>
      <c r="P8" s="147">
        <v>52.497005540882199</v>
      </c>
      <c r="Q8" s="52" t="s">
        <v>92</v>
      </c>
    </row>
    <row r="9" spans="2:20">
      <c r="B9" s="40">
        <v>3</v>
      </c>
      <c r="C9" s="38" t="s">
        <v>285</v>
      </c>
      <c r="D9" s="147">
        <v>3355</v>
      </c>
      <c r="E9" s="147">
        <v>3429</v>
      </c>
      <c r="F9" s="147">
        <v>3419</v>
      </c>
      <c r="G9" s="147">
        <v>3453.022422176</v>
      </c>
      <c r="H9" s="147">
        <v>3560.01501203</v>
      </c>
      <c r="I9" s="147">
        <v>3557.5224279150002</v>
      </c>
      <c r="J9" s="147">
        <v>3519.527240854</v>
      </c>
      <c r="K9" s="147">
        <v>3564.1708675344798</v>
      </c>
      <c r="L9" s="147">
        <v>3582.8688627444799</v>
      </c>
      <c r="M9" s="147">
        <v>1584.1351027764799</v>
      </c>
      <c r="N9" s="147">
        <v>1645.6670674654299</v>
      </c>
      <c r="O9" s="147">
        <v>1829.9235287614299</v>
      </c>
      <c r="P9" s="147">
        <v>1673.71923198216</v>
      </c>
      <c r="Q9" s="52" t="s">
        <v>93</v>
      </c>
      <c r="R9" s="130"/>
    </row>
    <row r="10" spans="2:20">
      <c r="B10" s="40">
        <v>4</v>
      </c>
      <c r="C10" s="38" t="s">
        <v>286</v>
      </c>
      <c r="D10" s="147">
        <v>97</v>
      </c>
      <c r="E10" s="147">
        <v>98</v>
      </c>
      <c r="F10" s="147">
        <v>99</v>
      </c>
      <c r="G10" s="147">
        <v>99.703698872999993</v>
      </c>
      <c r="H10" s="147">
        <v>101.20399088400001</v>
      </c>
      <c r="I10" s="147">
        <v>104.790523069</v>
      </c>
      <c r="J10" s="147">
        <v>107.103094885</v>
      </c>
      <c r="K10" s="147">
        <v>113.392790566</v>
      </c>
      <c r="L10" s="147">
        <v>114.62418885047867</v>
      </c>
      <c r="M10" s="147">
        <v>152.92104441848869</v>
      </c>
      <c r="N10" s="147">
        <v>154.27956590651999</v>
      </c>
      <c r="O10" s="147">
        <v>155.54447146300001</v>
      </c>
      <c r="P10" s="147">
        <v>156.88788664800001</v>
      </c>
      <c r="Q10" s="52" t="s">
        <v>94</v>
      </c>
      <c r="T10" t="s">
        <v>100</v>
      </c>
    </row>
    <row r="11" spans="2:20">
      <c r="B11" s="40">
        <v>5</v>
      </c>
      <c r="C11" s="38" t="s">
        <v>287</v>
      </c>
      <c r="D11" s="147">
        <v>329</v>
      </c>
      <c r="E11" s="147">
        <v>326</v>
      </c>
      <c r="F11" s="147">
        <v>344</v>
      </c>
      <c r="G11" s="147">
        <v>329.97979678600001</v>
      </c>
      <c r="H11" s="147">
        <v>339.87819581500003</v>
      </c>
      <c r="I11" s="147">
        <v>391.42919932400002</v>
      </c>
      <c r="J11" s="147">
        <v>308.03908809900003</v>
      </c>
      <c r="K11" s="147">
        <v>289.04851318466996</v>
      </c>
      <c r="L11" s="147">
        <v>302.35021699256998</v>
      </c>
      <c r="M11" s="147">
        <v>303.95825987971995</v>
      </c>
      <c r="N11" s="147">
        <v>294.67882215262</v>
      </c>
      <c r="O11" s="147">
        <v>342.97845937183001</v>
      </c>
      <c r="P11" s="147">
        <v>365.17545531003998</v>
      </c>
      <c r="Q11" s="52" t="s">
        <v>95</v>
      </c>
    </row>
    <row r="12" spans="2:20">
      <c r="B12" s="40">
        <v>6</v>
      </c>
      <c r="C12" s="38" t="s">
        <v>288</v>
      </c>
      <c r="D12" s="147">
        <v>908</v>
      </c>
      <c r="E12" s="147">
        <v>778</v>
      </c>
      <c r="F12" s="147">
        <v>260</v>
      </c>
      <c r="G12" s="147">
        <v>357.23616901999998</v>
      </c>
      <c r="H12" s="147">
        <v>345.08317860300002</v>
      </c>
      <c r="I12" s="147">
        <v>635.66882286199996</v>
      </c>
      <c r="J12" s="147">
        <v>431.37746011799999</v>
      </c>
      <c r="K12" s="147">
        <v>254.488146438</v>
      </c>
      <c r="L12" s="147">
        <v>352.31844941000003</v>
      </c>
      <c r="M12" s="147">
        <v>408.38757691879999</v>
      </c>
      <c r="N12" s="147">
        <v>533.92921624580003</v>
      </c>
      <c r="O12" s="147">
        <v>620.81691634060007</v>
      </c>
      <c r="P12" s="147">
        <v>623.17159130007008</v>
      </c>
      <c r="Q12" s="52" t="s">
        <v>96</v>
      </c>
    </row>
    <row r="13" spans="2:20">
      <c r="B13" s="40">
        <v>7</v>
      </c>
      <c r="C13" s="38" t="s">
        <v>289</v>
      </c>
      <c r="D13" s="147">
        <v>1442</v>
      </c>
      <c r="E13" s="147">
        <v>1540</v>
      </c>
      <c r="F13" s="147">
        <v>1629</v>
      </c>
      <c r="G13" s="147">
        <v>1308.5843981549999</v>
      </c>
      <c r="H13" s="147">
        <v>1493.813233267</v>
      </c>
      <c r="I13" s="147">
        <v>1357.458601216</v>
      </c>
      <c r="J13" s="147">
        <v>1478.0364650034298</v>
      </c>
      <c r="K13" s="147">
        <v>1427.0083510634865</v>
      </c>
      <c r="L13" s="147">
        <v>1579.6762422997845</v>
      </c>
      <c r="M13" s="147">
        <v>1417.7476469582889</v>
      </c>
      <c r="N13" s="147">
        <v>1667.2733807671975</v>
      </c>
      <c r="O13" s="147">
        <v>1560.2747215765951</v>
      </c>
      <c r="P13" s="147">
        <v>1635.6422926541179</v>
      </c>
      <c r="Q13" s="52" t="s">
        <v>97</v>
      </c>
    </row>
    <row r="14" spans="2:20">
      <c r="B14" s="40">
        <v>8</v>
      </c>
      <c r="C14" s="38" t="s">
        <v>290</v>
      </c>
      <c r="D14" s="147">
        <v>116</v>
      </c>
      <c r="E14" s="147">
        <v>93</v>
      </c>
      <c r="F14" s="147">
        <v>48</v>
      </c>
      <c r="G14" s="147">
        <v>72.135355833999995</v>
      </c>
      <c r="H14" s="147">
        <v>73.675954817000004</v>
      </c>
      <c r="I14" s="147">
        <v>52.361235364000002</v>
      </c>
      <c r="J14" s="147">
        <v>108.833045387</v>
      </c>
      <c r="K14" s="147">
        <v>54.289034555999997</v>
      </c>
      <c r="L14" s="147">
        <v>54.177170576999998</v>
      </c>
      <c r="M14" s="147">
        <v>55.048952257000003</v>
      </c>
      <c r="N14" s="147">
        <v>59.947752367</v>
      </c>
      <c r="O14" s="147">
        <v>114.737479956</v>
      </c>
      <c r="P14" s="147">
        <v>113.390141594</v>
      </c>
      <c r="Q14" s="52" t="s">
        <v>98</v>
      </c>
    </row>
    <row r="15" spans="2:20" ht="15.75" thickBot="1">
      <c r="B15" s="73"/>
      <c r="C15" s="74" t="s">
        <v>3</v>
      </c>
      <c r="D15" s="123">
        <f t="shared" ref="D15:P15" si="3">SUM(D5,D6,D9:D14)</f>
        <v>7183</v>
      </c>
      <c r="E15" s="123">
        <f t="shared" si="3"/>
        <v>7262</v>
      </c>
      <c r="F15" s="123">
        <f t="shared" si="3"/>
        <v>6928</v>
      </c>
      <c r="G15" s="123">
        <f t="shared" si="3"/>
        <v>6525.8984385719987</v>
      </c>
      <c r="H15" s="123">
        <f t="shared" si="3"/>
        <v>6901.5032165490011</v>
      </c>
      <c r="I15" s="123">
        <f t="shared" si="3"/>
        <v>7075.5122526580008</v>
      </c>
      <c r="J15" s="123">
        <f t="shared" si="3"/>
        <v>7051.5678796692509</v>
      </c>
      <c r="K15" s="123">
        <f t="shared" si="3"/>
        <v>6657.3446260717774</v>
      </c>
      <c r="L15" s="123">
        <f t="shared" si="3"/>
        <v>7011.0863768682075</v>
      </c>
      <c r="M15" s="123">
        <f t="shared" si="3"/>
        <v>4849.5547402381035</v>
      </c>
      <c r="N15" s="123">
        <f t="shared" si="3"/>
        <v>5244.1425023641996</v>
      </c>
      <c r="O15" s="123">
        <f t="shared" si="3"/>
        <v>5600.8780306618128</v>
      </c>
      <c r="P15" s="123">
        <f t="shared" si="3"/>
        <v>5885.7337208921399</v>
      </c>
      <c r="Q15" s="54" t="s">
        <v>3</v>
      </c>
    </row>
    <row r="16" spans="2:20" ht="15.75" thickBot="1">
      <c r="B16" s="186"/>
      <c r="C16" s="187"/>
      <c r="D16" s="187"/>
      <c r="E16" s="187"/>
      <c r="F16" s="187"/>
      <c r="G16" s="187"/>
      <c r="H16" s="187"/>
      <c r="I16" s="187"/>
      <c r="J16" s="187"/>
      <c r="K16" s="187"/>
      <c r="L16" s="187"/>
      <c r="M16" s="187"/>
      <c r="N16" s="187"/>
      <c r="O16" s="187"/>
      <c r="P16" s="187"/>
      <c r="Q16" s="188"/>
    </row>
  </sheetData>
  <mergeCells count="3">
    <mergeCell ref="B2:Q2"/>
    <mergeCell ref="B3:Q3"/>
    <mergeCell ref="B16:Q16"/>
  </mergeCells>
  <pageMargins left="0.7" right="0.7" top="0.75" bottom="0.75" header="0.3" footer="0.3"/>
  <ignoredErrors>
    <ignoredError sqref="M15:N15 J15:K15 L15 I15 O15 N6 O6:P6 D15:H15 D6:M6" formulaRange="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6"/>
  <sheetViews>
    <sheetView zoomScaleNormal="100" workbookViewId="0">
      <selection activeCell="D15" sqref="D15:P15"/>
    </sheetView>
  </sheetViews>
  <sheetFormatPr defaultRowHeight="15"/>
  <cols>
    <col min="2" max="2" width="2.7109375" bestFit="1" customWidth="1"/>
    <col min="3" max="3" width="18" bestFit="1" customWidth="1"/>
    <col min="4" max="4" width="4" bestFit="1" customWidth="1"/>
    <col min="5" max="5" width="4.140625" bestFit="1" customWidth="1"/>
    <col min="6" max="6" width="4" bestFit="1" customWidth="1"/>
    <col min="7" max="8" width="4.28515625" bestFit="1" customWidth="1"/>
    <col min="9" max="9" width="4.140625" bestFit="1" customWidth="1"/>
    <col min="10" max="10" width="4.28515625" bestFit="1" customWidth="1"/>
    <col min="11" max="11" width="4.140625" bestFit="1" customWidth="1"/>
    <col min="12" max="12" width="4.28515625" bestFit="1" customWidth="1"/>
    <col min="13" max="13" width="4" bestFit="1" customWidth="1"/>
    <col min="14" max="14" width="4.140625" bestFit="1" customWidth="1"/>
    <col min="15" max="16" width="4.140625" customWidth="1"/>
    <col min="17" max="17" width="20.140625" bestFit="1" customWidth="1"/>
  </cols>
  <sheetData>
    <row r="1" spans="2:17" ht="15.75" thickBot="1"/>
    <row r="2" spans="2:17" ht="25.5" customHeight="1">
      <c r="B2" s="162" t="s">
        <v>298</v>
      </c>
      <c r="C2" s="171"/>
      <c r="D2" s="171"/>
      <c r="E2" s="171"/>
      <c r="F2" s="171"/>
      <c r="G2" s="171"/>
      <c r="H2" s="171"/>
      <c r="I2" s="171"/>
      <c r="J2" s="171"/>
      <c r="K2" s="171"/>
      <c r="L2" s="171"/>
      <c r="M2" s="171"/>
      <c r="N2" s="171"/>
      <c r="O2" s="171"/>
      <c r="P2" s="171"/>
      <c r="Q2" s="172"/>
    </row>
    <row r="3" spans="2:17" ht="15.75" thickBot="1">
      <c r="B3" s="173" t="s">
        <v>236</v>
      </c>
      <c r="C3" s="174"/>
      <c r="D3" s="174"/>
      <c r="E3" s="174"/>
      <c r="F3" s="174"/>
      <c r="G3" s="174"/>
      <c r="H3" s="174"/>
      <c r="I3" s="174"/>
      <c r="J3" s="174"/>
      <c r="K3" s="174"/>
      <c r="L3" s="174"/>
      <c r="M3" s="174"/>
      <c r="N3" s="174"/>
      <c r="O3" s="174"/>
      <c r="P3" s="174"/>
      <c r="Q3" s="175"/>
    </row>
    <row r="4" spans="2:17" ht="15.75" thickBot="1">
      <c r="B4" s="55" t="s">
        <v>7</v>
      </c>
      <c r="C4" s="72" t="s">
        <v>275</v>
      </c>
      <c r="D4" s="145">
        <v>42522</v>
      </c>
      <c r="E4" s="145">
        <v>42552</v>
      </c>
      <c r="F4" s="145">
        <v>42583</v>
      </c>
      <c r="G4" s="145">
        <v>42614</v>
      </c>
      <c r="H4" s="145">
        <v>42644</v>
      </c>
      <c r="I4" s="145">
        <v>42675</v>
      </c>
      <c r="J4" s="145">
        <v>42705</v>
      </c>
      <c r="K4" s="145">
        <v>42736</v>
      </c>
      <c r="L4" s="145">
        <v>42767</v>
      </c>
      <c r="M4" s="145">
        <v>42795</v>
      </c>
      <c r="N4" s="145">
        <v>42826</v>
      </c>
      <c r="O4" s="145">
        <v>42856</v>
      </c>
      <c r="P4" s="145">
        <v>42887</v>
      </c>
      <c r="Q4" s="36" t="s">
        <v>276</v>
      </c>
    </row>
    <row r="5" spans="2:17">
      <c r="B5" s="40">
        <v>1</v>
      </c>
      <c r="C5" s="38" t="s">
        <v>277</v>
      </c>
      <c r="D5" s="147">
        <v>96</v>
      </c>
      <c r="E5" s="147">
        <v>99</v>
      </c>
      <c r="F5" s="147">
        <v>92</v>
      </c>
      <c r="G5" s="147">
        <v>82.355207616000001</v>
      </c>
      <c r="H5" s="147">
        <v>93.210153439999999</v>
      </c>
      <c r="I5" s="147">
        <v>81.933200983000006</v>
      </c>
      <c r="J5" s="147">
        <v>49.666442237229994</v>
      </c>
      <c r="K5" s="147">
        <v>74.8416576566175</v>
      </c>
      <c r="L5" s="147">
        <v>87.374620758960006</v>
      </c>
      <c r="M5" s="147">
        <v>86.739830263570013</v>
      </c>
      <c r="N5" s="147">
        <v>94.344702847460013</v>
      </c>
      <c r="O5" s="147">
        <v>113.35836558174999</v>
      </c>
      <c r="P5" s="147">
        <v>98.57969632423</v>
      </c>
      <c r="Q5" s="52" t="s">
        <v>90</v>
      </c>
    </row>
    <row r="6" spans="2:17">
      <c r="B6" s="40">
        <v>2</v>
      </c>
      <c r="C6" s="38" t="s">
        <v>293</v>
      </c>
      <c r="D6" s="147">
        <f t="shared" ref="D6:N6" si="0">SUM(D7:D8)</f>
        <v>41</v>
      </c>
      <c r="E6" s="147">
        <f t="shared" si="0"/>
        <v>51</v>
      </c>
      <c r="F6" s="147">
        <f t="shared" si="0"/>
        <v>57</v>
      </c>
      <c r="G6" s="147">
        <f t="shared" si="0"/>
        <v>55.991763040000002</v>
      </c>
      <c r="H6" s="147">
        <f t="shared" si="0"/>
        <v>55.074340018000001</v>
      </c>
      <c r="I6" s="147">
        <f t="shared" si="0"/>
        <v>65.100230463000003</v>
      </c>
      <c r="J6" s="147">
        <f t="shared" si="0"/>
        <v>42.757038905000002</v>
      </c>
      <c r="K6" s="147">
        <f t="shared" si="0"/>
        <v>62.413015803534201</v>
      </c>
      <c r="L6" s="147">
        <f t="shared" si="0"/>
        <v>58.326219136999995</v>
      </c>
      <c r="M6" s="147">
        <f t="shared" si="0"/>
        <v>56.229809764999999</v>
      </c>
      <c r="N6" s="147">
        <f t="shared" si="0"/>
        <v>66.440137028999999</v>
      </c>
      <c r="O6" s="147">
        <f t="shared" ref="O6:P6" si="1">SUM(O7:O8)</f>
        <v>59.666545741</v>
      </c>
      <c r="P6" s="147">
        <f t="shared" si="1"/>
        <v>122.737409532</v>
      </c>
      <c r="Q6" s="52" t="s">
        <v>99</v>
      </c>
    </row>
    <row r="7" spans="2:17">
      <c r="B7" s="40" t="s">
        <v>279</v>
      </c>
      <c r="C7" s="38" t="s">
        <v>280</v>
      </c>
      <c r="D7" s="147">
        <v>31</v>
      </c>
      <c r="E7" s="147">
        <v>39</v>
      </c>
      <c r="F7" s="147">
        <v>42</v>
      </c>
      <c r="G7" s="147">
        <v>41.998722674</v>
      </c>
      <c r="H7" s="147">
        <v>42.648946031000001</v>
      </c>
      <c r="I7" s="147">
        <v>49.923048496</v>
      </c>
      <c r="J7" s="147">
        <v>32.087235425999999</v>
      </c>
      <c r="K7" s="147">
        <v>48.142527538690501</v>
      </c>
      <c r="L7" s="147">
        <v>45.932238648999999</v>
      </c>
      <c r="M7" s="147">
        <v>44.174935157999997</v>
      </c>
      <c r="N7" s="147">
        <v>51.508383575000003</v>
      </c>
      <c r="O7" s="147">
        <v>47.276054258000002</v>
      </c>
      <c r="P7" s="147">
        <v>89.659941506999999</v>
      </c>
      <c r="Q7" s="52" t="s">
        <v>91</v>
      </c>
    </row>
    <row r="8" spans="2:17">
      <c r="B8" s="40" t="s">
        <v>282</v>
      </c>
      <c r="C8" s="38" t="s">
        <v>294</v>
      </c>
      <c r="D8" s="147">
        <v>10</v>
      </c>
      <c r="E8" s="147">
        <v>12</v>
      </c>
      <c r="F8" s="147">
        <v>15</v>
      </c>
      <c r="G8" s="147">
        <v>13.993040366000001</v>
      </c>
      <c r="H8" s="147">
        <v>12.425393987</v>
      </c>
      <c r="I8" s="147">
        <v>15.177181966999999</v>
      </c>
      <c r="J8" s="147">
        <v>10.669803479</v>
      </c>
      <c r="K8" s="147">
        <v>14.270488264843701</v>
      </c>
      <c r="L8" s="147">
        <v>12.393980488</v>
      </c>
      <c r="M8" s="147">
        <v>12.054874607</v>
      </c>
      <c r="N8" s="147">
        <v>14.931753454000001</v>
      </c>
      <c r="O8" s="147">
        <v>12.390491483</v>
      </c>
      <c r="P8" s="147">
        <v>33.077468025000002</v>
      </c>
      <c r="Q8" s="52" t="s">
        <v>92</v>
      </c>
    </row>
    <row r="9" spans="2:17">
      <c r="B9" s="40">
        <v>3</v>
      </c>
      <c r="C9" s="38" t="s">
        <v>285</v>
      </c>
      <c r="D9" s="147" t="s">
        <v>247</v>
      </c>
      <c r="E9" s="147" t="s">
        <v>247</v>
      </c>
      <c r="F9" s="147" t="s">
        <v>247</v>
      </c>
      <c r="G9" s="147">
        <v>0</v>
      </c>
      <c r="H9" s="147">
        <v>7.5408383999999995E-2</v>
      </c>
      <c r="I9" s="147">
        <v>7.5408383999999995E-2</v>
      </c>
      <c r="J9" s="132">
        <v>0</v>
      </c>
      <c r="K9" s="132">
        <v>0</v>
      </c>
      <c r="L9" s="132">
        <v>0</v>
      </c>
      <c r="M9" s="132">
        <v>0</v>
      </c>
      <c r="N9" s="132">
        <v>0</v>
      </c>
      <c r="O9" s="132">
        <v>0</v>
      </c>
      <c r="P9" s="132">
        <v>0</v>
      </c>
      <c r="Q9" s="64" t="s">
        <v>93</v>
      </c>
    </row>
    <row r="10" spans="2:17">
      <c r="B10" s="40">
        <v>4</v>
      </c>
      <c r="C10" s="38" t="s">
        <v>295</v>
      </c>
      <c r="D10" s="147">
        <v>0.14499999999999999</v>
      </c>
      <c r="E10" s="147">
        <v>0.20699999999999999</v>
      </c>
      <c r="F10" s="147">
        <v>0.23100000000000001</v>
      </c>
      <c r="G10" s="147">
        <v>0.27069022300000001</v>
      </c>
      <c r="H10" s="147">
        <v>0.27285167900000001</v>
      </c>
      <c r="I10" s="147">
        <v>0.27285167900000001</v>
      </c>
      <c r="J10" s="147">
        <v>0.264725076</v>
      </c>
      <c r="K10" s="132">
        <v>0.61025101400000004</v>
      </c>
      <c r="L10" s="132">
        <v>0.65756466000000002</v>
      </c>
      <c r="M10" s="132">
        <v>0.65753766999999996</v>
      </c>
      <c r="N10" s="132">
        <v>0.76712634599999996</v>
      </c>
      <c r="O10" s="132">
        <v>0.82660533800000002</v>
      </c>
      <c r="P10" s="132">
        <v>0.88953878099999995</v>
      </c>
      <c r="Q10" s="52" t="s">
        <v>94</v>
      </c>
    </row>
    <row r="11" spans="2:17">
      <c r="B11" s="40">
        <v>5</v>
      </c>
      <c r="C11" s="38" t="s">
        <v>296</v>
      </c>
      <c r="D11" s="147">
        <v>59</v>
      </c>
      <c r="E11" s="147">
        <v>65</v>
      </c>
      <c r="F11" s="147">
        <v>73</v>
      </c>
      <c r="G11" s="147">
        <v>71.060436491000004</v>
      </c>
      <c r="H11" s="147">
        <v>73.208722698000003</v>
      </c>
      <c r="I11" s="147">
        <v>68.675581793000006</v>
      </c>
      <c r="J11" s="147">
        <v>67.034352799000004</v>
      </c>
      <c r="K11" s="132">
        <v>67.589330278000006</v>
      </c>
      <c r="L11" s="132">
        <v>66.894733531</v>
      </c>
      <c r="M11" s="132">
        <v>57.678425939</v>
      </c>
      <c r="N11" s="132">
        <v>52.897797300999997</v>
      </c>
      <c r="O11" s="132">
        <v>56.636544995000001</v>
      </c>
      <c r="P11" s="132">
        <v>57.106684078999997</v>
      </c>
      <c r="Q11" s="52" t="s">
        <v>95</v>
      </c>
    </row>
    <row r="12" spans="2:17">
      <c r="B12" s="40">
        <v>6</v>
      </c>
      <c r="C12" s="38" t="s">
        <v>288</v>
      </c>
      <c r="D12" s="147">
        <v>85</v>
      </c>
      <c r="E12" s="147">
        <v>112</v>
      </c>
      <c r="F12" s="147">
        <v>61</v>
      </c>
      <c r="G12" s="147">
        <v>37.558019467999998</v>
      </c>
      <c r="H12" s="147">
        <v>108.093451524</v>
      </c>
      <c r="I12" s="147">
        <v>62.625347458999997</v>
      </c>
      <c r="J12" s="147">
        <v>48.733595969</v>
      </c>
      <c r="K12" s="147">
        <v>44.006101979113296</v>
      </c>
      <c r="L12" s="132">
        <v>46.499891679000001</v>
      </c>
      <c r="M12" s="132">
        <v>61.680420990999998</v>
      </c>
      <c r="N12" s="132">
        <v>216.188421326</v>
      </c>
      <c r="O12" s="132">
        <v>37.725442293</v>
      </c>
      <c r="P12" s="132">
        <v>197.133328592</v>
      </c>
      <c r="Q12" s="52" t="s">
        <v>96</v>
      </c>
    </row>
    <row r="13" spans="2:17">
      <c r="B13" s="40">
        <v>7</v>
      </c>
      <c r="C13" s="38" t="s">
        <v>297</v>
      </c>
      <c r="D13" s="147">
        <v>218</v>
      </c>
      <c r="E13" s="147">
        <v>237</v>
      </c>
      <c r="F13" s="147">
        <v>252</v>
      </c>
      <c r="G13" s="147">
        <v>208.65468187299999</v>
      </c>
      <c r="H13" s="147">
        <v>260.16239561100002</v>
      </c>
      <c r="I13" s="147">
        <v>226.31230590000001</v>
      </c>
      <c r="J13" s="147">
        <v>220.7019575306</v>
      </c>
      <c r="K13" s="147">
        <v>251.48719553455174</v>
      </c>
      <c r="L13" s="147">
        <v>257.89879275051999</v>
      </c>
      <c r="M13" s="147">
        <v>256.33355898490998</v>
      </c>
      <c r="N13" s="147">
        <v>270.82283966707996</v>
      </c>
      <c r="O13" s="147">
        <v>215.64749742250001</v>
      </c>
      <c r="P13" s="132">
        <v>258.95755220321001</v>
      </c>
      <c r="Q13" s="52" t="s">
        <v>97</v>
      </c>
    </row>
    <row r="14" spans="2:17">
      <c r="B14" s="40">
        <v>8</v>
      </c>
      <c r="C14" s="38" t="s">
        <v>290</v>
      </c>
      <c r="D14" s="147">
        <v>27</v>
      </c>
      <c r="E14" s="147">
        <v>55</v>
      </c>
      <c r="F14" s="147">
        <v>97</v>
      </c>
      <c r="G14" s="147">
        <v>98.169909555000004</v>
      </c>
      <c r="H14" s="147">
        <v>101.186407547</v>
      </c>
      <c r="I14" s="147">
        <v>25.922452917000001</v>
      </c>
      <c r="J14" s="147">
        <v>25.968370514</v>
      </c>
      <c r="K14" s="147">
        <v>26.499122691</v>
      </c>
      <c r="L14" s="147">
        <v>29.556917862999999</v>
      </c>
      <c r="M14" s="147">
        <v>28.466937679000001</v>
      </c>
      <c r="N14" s="147">
        <v>29.902103834999998</v>
      </c>
      <c r="O14" s="147">
        <v>31.376747902000002</v>
      </c>
      <c r="P14" s="147">
        <v>31.346008078000001</v>
      </c>
      <c r="Q14" s="52" t="s">
        <v>98</v>
      </c>
    </row>
    <row r="15" spans="2:17" ht="15.75" thickBot="1">
      <c r="B15" s="73"/>
      <c r="C15" s="74" t="s">
        <v>3</v>
      </c>
      <c r="D15" s="123">
        <f t="shared" ref="D15:L15" si="2">SUM(D5,D6,D9:D14)</f>
        <v>526.14499999999998</v>
      </c>
      <c r="E15" s="123">
        <f t="shared" si="2"/>
        <v>619.20699999999999</v>
      </c>
      <c r="F15" s="123">
        <f t="shared" si="2"/>
        <v>632.23099999999999</v>
      </c>
      <c r="G15" s="123">
        <f t="shared" si="2"/>
        <v>554.06070826600001</v>
      </c>
      <c r="H15" s="123">
        <f t="shared" si="2"/>
        <v>691.28373090100013</v>
      </c>
      <c r="I15" s="123">
        <f t="shared" si="2"/>
        <v>530.91737957800012</v>
      </c>
      <c r="J15" s="123">
        <f t="shared" si="2"/>
        <v>455.12648303083</v>
      </c>
      <c r="K15" s="123">
        <f t="shared" si="2"/>
        <v>527.44667495681676</v>
      </c>
      <c r="L15" s="123">
        <f t="shared" si="2"/>
        <v>547.20874037947999</v>
      </c>
      <c r="M15" s="123">
        <f>SUM(M5,M6,M10:M14)</f>
        <v>547.78652129248007</v>
      </c>
      <c r="N15" s="123">
        <f>SUM(N5,N6,N10:N14)</f>
        <v>731.36312835154001</v>
      </c>
      <c r="O15" s="123">
        <f>SUM(O5,O6,O10:O14)</f>
        <v>515.23774927325007</v>
      </c>
      <c r="P15" s="123">
        <f>SUM(P5,P6,P11:P14)</f>
        <v>765.86067880843996</v>
      </c>
      <c r="Q15" s="54" t="s">
        <v>3</v>
      </c>
    </row>
    <row r="16" spans="2:17" ht="15.75" thickBot="1">
      <c r="B16" s="186"/>
      <c r="C16" s="187"/>
      <c r="D16" s="187"/>
      <c r="E16" s="187"/>
      <c r="F16" s="187"/>
      <c r="G16" s="187"/>
      <c r="H16" s="187"/>
      <c r="I16" s="187"/>
      <c r="J16" s="187"/>
      <c r="K16" s="187"/>
      <c r="L16" s="187"/>
      <c r="M16" s="187"/>
      <c r="N16" s="187"/>
      <c r="O16" s="187"/>
      <c r="P16" s="187"/>
      <c r="Q16" s="188"/>
    </row>
  </sheetData>
  <mergeCells count="3">
    <mergeCell ref="B2:Q2"/>
    <mergeCell ref="B3:Q3"/>
    <mergeCell ref="B16:Q16"/>
  </mergeCells>
  <pageMargins left="0.7" right="0.7" top="0.75" bottom="0.75" header="0.3" footer="0.3"/>
  <ignoredErrors>
    <ignoredError sqref="I15:M15 G15:H15 N15:P15 G6:P6" formulaRange="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1"/>
  <sheetViews>
    <sheetView topLeftCell="A7" zoomScaleNormal="100" workbookViewId="0">
      <selection activeCell="D10" sqref="D10:P10"/>
    </sheetView>
  </sheetViews>
  <sheetFormatPr defaultRowHeight="15"/>
  <cols>
    <col min="1" max="1" width="6.140625" customWidth="1"/>
    <col min="2" max="2" width="2.7109375" bestFit="1" customWidth="1"/>
    <col min="3" max="3" width="10" bestFit="1" customWidth="1"/>
    <col min="4" max="4" width="4.28515625" bestFit="1" customWidth="1"/>
    <col min="5" max="5" width="4.42578125" bestFit="1" customWidth="1"/>
    <col min="6" max="6" width="4.140625" bestFit="1" customWidth="1"/>
    <col min="7" max="7" width="4.28515625" bestFit="1" customWidth="1"/>
    <col min="8" max="9" width="5.140625" bestFit="1" customWidth="1"/>
    <col min="10" max="14" width="4.28515625" bestFit="1" customWidth="1"/>
    <col min="15" max="16" width="4.28515625" customWidth="1"/>
    <col min="17" max="17" width="15.5703125" customWidth="1"/>
  </cols>
  <sheetData>
    <row r="1" spans="2:17" ht="15.75" thickBot="1"/>
    <row r="2" spans="2:17" ht="21.75" customHeight="1">
      <c r="B2" s="162" t="s">
        <v>299</v>
      </c>
      <c r="C2" s="171"/>
      <c r="D2" s="171"/>
      <c r="E2" s="171"/>
      <c r="F2" s="171"/>
      <c r="G2" s="171"/>
      <c r="H2" s="171"/>
      <c r="I2" s="171"/>
      <c r="J2" s="171"/>
      <c r="K2" s="171"/>
      <c r="L2" s="171"/>
      <c r="M2" s="171"/>
      <c r="N2" s="171"/>
      <c r="O2" s="171"/>
      <c r="P2" s="171"/>
      <c r="Q2" s="172"/>
    </row>
    <row r="3" spans="2:17" ht="15.75" thickBot="1">
      <c r="B3" s="189" t="s">
        <v>236</v>
      </c>
      <c r="C3" s="174"/>
      <c r="D3" s="174"/>
      <c r="E3" s="174"/>
      <c r="F3" s="174"/>
      <c r="G3" s="174"/>
      <c r="H3" s="174"/>
      <c r="I3" s="174"/>
      <c r="J3" s="174"/>
      <c r="K3" s="174"/>
      <c r="L3" s="174"/>
      <c r="M3" s="174"/>
      <c r="N3" s="174"/>
      <c r="O3" s="174"/>
      <c r="P3" s="174"/>
      <c r="Q3" s="175"/>
    </row>
    <row r="4" spans="2:17" ht="17.25" thickBot="1">
      <c r="B4" s="55" t="s">
        <v>7</v>
      </c>
      <c r="C4" s="72" t="s">
        <v>275</v>
      </c>
      <c r="D4" s="145">
        <v>42522</v>
      </c>
      <c r="E4" s="145">
        <v>42552</v>
      </c>
      <c r="F4" s="145">
        <v>42583</v>
      </c>
      <c r="G4" s="145">
        <v>42614</v>
      </c>
      <c r="H4" s="145">
        <v>42644</v>
      </c>
      <c r="I4" s="145">
        <v>42675</v>
      </c>
      <c r="J4" s="145">
        <v>42705</v>
      </c>
      <c r="K4" s="145">
        <v>42736</v>
      </c>
      <c r="L4" s="145">
        <v>42767</v>
      </c>
      <c r="M4" s="145">
        <v>42795</v>
      </c>
      <c r="N4" s="145">
        <v>42826</v>
      </c>
      <c r="O4" s="145">
        <v>42856</v>
      </c>
      <c r="P4" s="145">
        <v>42887</v>
      </c>
      <c r="Q4" s="36" t="s">
        <v>276</v>
      </c>
    </row>
    <row r="5" spans="2:17">
      <c r="B5" s="40">
        <v>1</v>
      </c>
      <c r="C5" s="38" t="s">
        <v>277</v>
      </c>
      <c r="D5" s="147">
        <v>627</v>
      </c>
      <c r="E5" s="147">
        <v>409</v>
      </c>
      <c r="F5" s="147">
        <v>389</v>
      </c>
      <c r="G5" s="147">
        <v>363.60295771900002</v>
      </c>
      <c r="H5" s="147">
        <v>335.31494773100002</v>
      </c>
      <c r="I5" s="147">
        <v>360.35603894500002</v>
      </c>
      <c r="J5" s="147">
        <v>449.8448314185527</v>
      </c>
      <c r="K5" s="147">
        <v>322.91072827526034</v>
      </c>
      <c r="L5" s="147">
        <v>643.35138214103927</v>
      </c>
      <c r="M5" s="147">
        <v>793.38153915378177</v>
      </c>
      <c r="N5" s="147">
        <v>514.26050038446328</v>
      </c>
      <c r="O5" s="147">
        <v>670.37681148179149</v>
      </c>
      <c r="P5" s="147">
        <v>825.81672169900594</v>
      </c>
      <c r="Q5" s="52" t="s">
        <v>90</v>
      </c>
    </row>
    <row r="6" spans="2:17">
      <c r="B6" s="40">
        <v>2</v>
      </c>
      <c r="C6" s="38" t="s">
        <v>296</v>
      </c>
      <c r="D6" s="150">
        <v>0.1</v>
      </c>
      <c r="E6" s="150">
        <v>0.1</v>
      </c>
      <c r="F6" s="150">
        <v>0.2</v>
      </c>
      <c r="G6" s="150">
        <v>0.162977805</v>
      </c>
      <c r="H6" s="150">
        <v>0.174509365</v>
      </c>
      <c r="I6" s="150">
        <v>0.18895156199999999</v>
      </c>
      <c r="J6" s="150">
        <v>5.3199999999999997E-2</v>
      </c>
      <c r="K6" s="150">
        <v>6.4607053999999997E-2</v>
      </c>
      <c r="L6" s="150">
        <v>7.7423967999999996E-2</v>
      </c>
      <c r="M6" s="150">
        <v>9.5467461000000003E-2</v>
      </c>
      <c r="N6" s="147">
        <v>0.11438630399999999</v>
      </c>
      <c r="O6" s="147">
        <v>0.13222244699999999</v>
      </c>
      <c r="P6" s="147">
        <v>0.15073735399999999</v>
      </c>
      <c r="Q6" s="52" t="s">
        <v>95</v>
      </c>
    </row>
    <row r="7" spans="2:17">
      <c r="B7" s="40">
        <v>3</v>
      </c>
      <c r="C7" s="38" t="s">
        <v>288</v>
      </c>
      <c r="D7" s="147">
        <v>40</v>
      </c>
      <c r="E7" s="147">
        <v>97</v>
      </c>
      <c r="F7" s="147">
        <v>2</v>
      </c>
      <c r="G7" s="147">
        <v>35.458407512000001</v>
      </c>
      <c r="H7" s="147">
        <v>14.516597959</v>
      </c>
      <c r="I7" s="147">
        <v>78.790996018000001</v>
      </c>
      <c r="J7" s="147">
        <v>20.37611261742612</v>
      </c>
      <c r="K7" s="147">
        <v>16.110233476426121</v>
      </c>
      <c r="L7" s="147">
        <v>5.5294842548861203</v>
      </c>
      <c r="M7" s="147">
        <v>89.600783238306121</v>
      </c>
      <c r="N7" s="147">
        <v>41.35517340500612</v>
      </c>
      <c r="O7" s="147">
        <v>44.461056608566118</v>
      </c>
      <c r="P7" s="147">
        <v>17.48540336719612</v>
      </c>
      <c r="Q7" s="52" t="s">
        <v>96</v>
      </c>
    </row>
    <row r="8" spans="2:17">
      <c r="B8" s="40">
        <v>4</v>
      </c>
      <c r="C8" s="38" t="s">
        <v>297</v>
      </c>
      <c r="D8" s="147">
        <v>410</v>
      </c>
      <c r="E8" s="147">
        <v>494</v>
      </c>
      <c r="F8" s="147">
        <v>527</v>
      </c>
      <c r="G8" s="147">
        <v>421.24847587900001</v>
      </c>
      <c r="H8" s="147">
        <v>489.83859683899999</v>
      </c>
      <c r="I8" s="147">
        <v>468.75409295899999</v>
      </c>
      <c r="J8" s="147">
        <v>486.37184410218345</v>
      </c>
      <c r="K8" s="147">
        <v>518.57996616342336</v>
      </c>
      <c r="L8" s="147">
        <v>532.77091981246156</v>
      </c>
      <c r="M8" s="147">
        <v>481.97203147082604</v>
      </c>
      <c r="N8" s="147">
        <v>543.53872820013885</v>
      </c>
      <c r="O8" s="147">
        <v>451.8752098116546</v>
      </c>
      <c r="P8" s="147">
        <v>556.27640517792918</v>
      </c>
      <c r="Q8" s="52" t="s">
        <v>97</v>
      </c>
    </row>
    <row r="9" spans="2:17">
      <c r="B9" s="40">
        <v>5</v>
      </c>
      <c r="C9" s="38" t="s">
        <v>290</v>
      </c>
      <c r="D9" s="147">
        <v>6</v>
      </c>
      <c r="E9" s="147">
        <v>25</v>
      </c>
      <c r="F9" s="147">
        <v>6</v>
      </c>
      <c r="G9" s="147">
        <v>12.189648134</v>
      </c>
      <c r="H9" s="147">
        <v>9.1023345290000002</v>
      </c>
      <c r="I9" s="147">
        <v>97.471840821000001</v>
      </c>
      <c r="J9" s="147">
        <v>5.24463351999667</v>
      </c>
      <c r="K9" s="147">
        <v>10.481513333746669</v>
      </c>
      <c r="L9" s="147">
        <v>8.7401566747466699</v>
      </c>
      <c r="M9" s="147">
        <v>6.9315027037466699</v>
      </c>
      <c r="N9" s="147">
        <v>12.763702711906669</v>
      </c>
      <c r="O9" s="147">
        <v>27.647646948746669</v>
      </c>
      <c r="P9" s="147">
        <v>72.087094782586675</v>
      </c>
      <c r="Q9" s="52" t="s">
        <v>98</v>
      </c>
    </row>
    <row r="10" spans="2:17" ht="15.75" thickBot="1">
      <c r="B10" s="73"/>
      <c r="C10" s="74" t="s">
        <v>3</v>
      </c>
      <c r="D10" s="123">
        <f t="shared" ref="D10:M10" si="0">SUM(D5:D9)</f>
        <v>1083.0999999999999</v>
      </c>
      <c r="E10" s="123">
        <f t="shared" si="0"/>
        <v>1025.0999999999999</v>
      </c>
      <c r="F10" s="123">
        <f t="shared" si="0"/>
        <v>924.2</v>
      </c>
      <c r="G10" s="123">
        <f t="shared" si="0"/>
        <v>832.66246704900004</v>
      </c>
      <c r="H10" s="123">
        <f t="shared" si="0"/>
        <v>848.946986423</v>
      </c>
      <c r="I10" s="123">
        <f t="shared" si="0"/>
        <v>1005.5619203049999</v>
      </c>
      <c r="J10" s="123">
        <f t="shared" si="0"/>
        <v>961.89062165815892</v>
      </c>
      <c r="K10" s="123">
        <f t="shared" si="0"/>
        <v>868.14704830285643</v>
      </c>
      <c r="L10" s="123">
        <f t="shared" si="0"/>
        <v>1190.4693668511336</v>
      </c>
      <c r="M10" s="123">
        <f t="shared" si="0"/>
        <v>1371.9813240276605</v>
      </c>
      <c r="N10" s="123">
        <f t="shared" ref="N10:P10" si="1">SUM(N5:N9)</f>
        <v>1112.0324910055151</v>
      </c>
      <c r="O10" s="123">
        <f t="shared" si="1"/>
        <v>1194.4929472977587</v>
      </c>
      <c r="P10" s="123">
        <f t="shared" si="1"/>
        <v>1471.8163623807179</v>
      </c>
      <c r="Q10" s="54" t="s">
        <v>3</v>
      </c>
    </row>
    <row r="11" spans="2:17" ht="15.75" thickBot="1">
      <c r="B11" s="168"/>
      <c r="C11" s="169"/>
      <c r="D11" s="169"/>
      <c r="E11" s="169"/>
      <c r="F11" s="169"/>
      <c r="G11" s="169"/>
      <c r="H11" s="169"/>
      <c r="I11" s="169"/>
      <c r="J11" s="169"/>
      <c r="K11" s="169"/>
      <c r="L11" s="169"/>
      <c r="M11" s="169"/>
      <c r="N11" s="169"/>
      <c r="O11" s="169"/>
      <c r="P11" s="169"/>
      <c r="Q11" s="170"/>
    </row>
  </sheetData>
  <mergeCells count="3">
    <mergeCell ref="B2:Q2"/>
    <mergeCell ref="B3:Q3"/>
    <mergeCell ref="B11:Q11"/>
  </mergeCells>
  <pageMargins left="0.7" right="0.7" top="0.75" bottom="0.75" header="0.3" footer="0.3"/>
  <ignoredErrors>
    <ignoredError sqref="D10:P10"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topLeftCell="A4" workbookViewId="0">
      <selection activeCell="C18" sqref="C18"/>
    </sheetView>
  </sheetViews>
  <sheetFormatPr defaultRowHeight="15"/>
  <cols>
    <col min="1" max="1" width="3.28515625" style="7" customWidth="1"/>
    <col min="2" max="2" width="3.28515625" style="10" customWidth="1"/>
    <col min="3" max="3" width="62.140625" bestFit="1" customWidth="1"/>
    <col min="4" max="4" width="82.85546875" customWidth="1"/>
  </cols>
  <sheetData>
    <row r="1" spans="2:5">
      <c r="B1" s="8"/>
    </row>
    <row r="2" spans="2:5">
      <c r="B2" s="8"/>
    </row>
    <row r="3" spans="2:5">
      <c r="B3" s="8"/>
    </row>
    <row r="4" spans="2:5">
      <c r="B4" s="8"/>
    </row>
    <row r="5" spans="2:5">
      <c r="B5" s="8"/>
    </row>
    <row r="6" spans="2:5">
      <c r="B6" s="8"/>
    </row>
    <row r="7" spans="2:5">
      <c r="B7" s="8"/>
    </row>
    <row r="8" spans="2:5">
      <c r="B8" s="8"/>
      <c r="C8" s="12" t="s">
        <v>158</v>
      </c>
      <c r="D8" s="12" t="s">
        <v>159</v>
      </c>
    </row>
    <row r="9" spans="2:5">
      <c r="B9" s="8"/>
      <c r="C9" s="13" t="s">
        <v>160</v>
      </c>
      <c r="D9" s="14" t="s">
        <v>161</v>
      </c>
      <c r="E9" s="9"/>
    </row>
    <row r="10" spans="2:5">
      <c r="B10" s="8"/>
      <c r="C10" s="13"/>
      <c r="D10" s="13"/>
    </row>
    <row r="11" spans="2:5">
      <c r="B11" s="8"/>
      <c r="C11" s="13" t="s">
        <v>162</v>
      </c>
      <c r="D11" s="13" t="s">
        <v>163</v>
      </c>
    </row>
    <row r="12" spans="2:5">
      <c r="B12" s="8"/>
      <c r="C12" s="13" t="s">
        <v>360</v>
      </c>
      <c r="D12" s="13" t="s">
        <v>360</v>
      </c>
    </row>
    <row r="13" spans="2:5">
      <c r="B13" s="8"/>
      <c r="C13" s="13" t="s">
        <v>164</v>
      </c>
      <c r="D13" s="13" t="s">
        <v>164</v>
      </c>
    </row>
    <row r="14" spans="2:5">
      <c r="B14" s="8"/>
      <c r="C14" s="13" t="s">
        <v>165</v>
      </c>
      <c r="D14" s="13" t="s">
        <v>165</v>
      </c>
    </row>
    <row r="15" spans="2:5">
      <c r="B15" s="8"/>
      <c r="C15" s="13"/>
      <c r="D15" s="13"/>
    </row>
    <row r="16" spans="2:5">
      <c r="B16" s="8"/>
      <c r="C16" s="13" t="s">
        <v>166</v>
      </c>
      <c r="D16" s="13" t="s">
        <v>166</v>
      </c>
    </row>
    <row r="17" spans="2:4">
      <c r="B17" s="8"/>
      <c r="C17" s="13"/>
      <c r="D17" s="13"/>
    </row>
    <row r="18" spans="2:4">
      <c r="B18" s="8"/>
    </row>
    <row r="19" spans="2:4">
      <c r="B19" s="8"/>
    </row>
    <row r="20" spans="2:4">
      <c r="B20" s="8"/>
    </row>
    <row r="21" spans="2:4">
      <c r="B21" s="8"/>
    </row>
    <row r="22" spans="2:4">
      <c r="B22" s="8"/>
    </row>
    <row r="23" spans="2:4">
      <c r="B23" s="8"/>
    </row>
    <row r="24" spans="2:4">
      <c r="B24" s="8"/>
    </row>
    <row r="25" spans="2:4">
      <c r="B25" s="8"/>
    </row>
    <row r="26" spans="2:4">
      <c r="B26" s="8"/>
    </row>
    <row r="27" spans="2:4">
      <c r="B27" s="8"/>
    </row>
    <row r="28" spans="2:4">
      <c r="B28" s="8"/>
    </row>
    <row r="29" spans="2:4">
      <c r="B29" s="8"/>
    </row>
  </sheetData>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13"/>
  <sheetViews>
    <sheetView zoomScaleNormal="100" workbookViewId="0">
      <selection activeCell="D11" sqref="D11:P11"/>
    </sheetView>
  </sheetViews>
  <sheetFormatPr defaultRowHeight="15"/>
  <cols>
    <col min="1" max="1" width="5.42578125" customWidth="1"/>
    <col min="2" max="2" width="2.5703125" bestFit="1" customWidth="1"/>
    <col min="3" max="3" width="19.140625" bestFit="1" customWidth="1"/>
    <col min="4" max="4" width="4.140625" bestFit="1" customWidth="1"/>
    <col min="5" max="5" width="4" bestFit="1" customWidth="1"/>
    <col min="6" max="6" width="4.28515625" bestFit="1" customWidth="1"/>
    <col min="7" max="7" width="5.140625" bestFit="1" customWidth="1"/>
    <col min="8" max="8" width="4.140625" bestFit="1" customWidth="1"/>
    <col min="9" max="9" width="3.85546875" bestFit="1" customWidth="1"/>
    <col min="10" max="10" width="4.140625" bestFit="1" customWidth="1"/>
    <col min="11" max="11" width="4.28515625" bestFit="1" customWidth="1"/>
    <col min="12" max="12" width="4.28515625" customWidth="1"/>
    <col min="13" max="14" width="4.140625" bestFit="1" customWidth="1"/>
    <col min="15" max="16" width="4.140625" customWidth="1"/>
    <col min="17" max="17" width="20" bestFit="1" customWidth="1"/>
  </cols>
  <sheetData>
    <row r="1" spans="2:18" ht="15.75" thickBot="1"/>
    <row r="2" spans="2:18" ht="32.25" customHeight="1">
      <c r="B2" s="162" t="s">
        <v>308</v>
      </c>
      <c r="C2" s="171"/>
      <c r="D2" s="171"/>
      <c r="E2" s="171"/>
      <c r="F2" s="171"/>
      <c r="G2" s="171"/>
      <c r="H2" s="171"/>
      <c r="I2" s="171"/>
      <c r="J2" s="171"/>
      <c r="K2" s="171"/>
      <c r="L2" s="171"/>
      <c r="M2" s="171"/>
      <c r="N2" s="171"/>
      <c r="O2" s="171"/>
      <c r="P2" s="171"/>
      <c r="Q2" s="172"/>
    </row>
    <row r="3" spans="2:18" s="75" customFormat="1" ht="15.75" thickBot="1">
      <c r="B3" s="173" t="s">
        <v>236</v>
      </c>
      <c r="C3" s="174"/>
      <c r="D3" s="174"/>
      <c r="E3" s="174"/>
      <c r="F3" s="174"/>
      <c r="G3" s="174"/>
      <c r="H3" s="174"/>
      <c r="I3" s="174"/>
      <c r="J3" s="174"/>
      <c r="K3" s="174"/>
      <c r="L3" s="174"/>
      <c r="M3" s="174"/>
      <c r="N3" s="174"/>
      <c r="O3" s="174"/>
      <c r="P3" s="174"/>
      <c r="Q3" s="175"/>
    </row>
    <row r="4" spans="2:18" ht="16.5">
      <c r="B4" s="143" t="s">
        <v>7</v>
      </c>
      <c r="C4" s="71" t="s">
        <v>361</v>
      </c>
      <c r="D4" s="142">
        <v>42522</v>
      </c>
      <c r="E4" s="142">
        <v>42552</v>
      </c>
      <c r="F4" s="142">
        <v>42583</v>
      </c>
      <c r="G4" s="142">
        <v>42614</v>
      </c>
      <c r="H4" s="142">
        <v>42644</v>
      </c>
      <c r="I4" s="142">
        <v>42675</v>
      </c>
      <c r="J4" s="142">
        <v>42705</v>
      </c>
      <c r="K4" s="142">
        <v>42736</v>
      </c>
      <c r="L4" s="142">
        <v>42767</v>
      </c>
      <c r="M4" s="142">
        <v>42795</v>
      </c>
      <c r="N4" s="142">
        <v>42826</v>
      </c>
      <c r="O4" s="142">
        <v>42856</v>
      </c>
      <c r="P4" s="142">
        <v>42887</v>
      </c>
      <c r="Q4" s="61" t="s">
        <v>362</v>
      </c>
    </row>
    <row r="5" spans="2:18">
      <c r="B5" s="40">
        <v>1</v>
      </c>
      <c r="C5" s="38" t="s">
        <v>300</v>
      </c>
      <c r="D5" s="147">
        <v>212</v>
      </c>
      <c r="E5" s="147">
        <v>210</v>
      </c>
      <c r="F5" s="147">
        <v>211</v>
      </c>
      <c r="G5" s="147">
        <v>210.18965512700001</v>
      </c>
      <c r="H5" s="147">
        <v>209.83063972400001</v>
      </c>
      <c r="I5" s="147">
        <v>209.195566278</v>
      </c>
      <c r="J5" s="147">
        <v>211.152353041</v>
      </c>
      <c r="K5" s="147">
        <v>210.05527506000001</v>
      </c>
      <c r="L5" s="147">
        <v>209.99573743099998</v>
      </c>
      <c r="M5" s="147">
        <v>209.98927020449</v>
      </c>
      <c r="N5" s="147">
        <v>209.77663378599999</v>
      </c>
      <c r="O5" s="147">
        <v>212.56560613400001</v>
      </c>
      <c r="P5" s="147">
        <f>+'T18'!P5+'T19'!P5</f>
        <v>212.53829287800002</v>
      </c>
      <c r="Q5" s="52" t="s">
        <v>101</v>
      </c>
      <c r="R5" s="24"/>
    </row>
    <row r="6" spans="2:18">
      <c r="B6" s="40">
        <v>2</v>
      </c>
      <c r="C6" s="38" t="s">
        <v>301</v>
      </c>
      <c r="D6" s="147">
        <v>20</v>
      </c>
      <c r="E6" s="147">
        <v>20</v>
      </c>
      <c r="F6" s="147">
        <v>20</v>
      </c>
      <c r="G6" s="147">
        <v>19.826272685000003</v>
      </c>
      <c r="H6" s="147">
        <v>19.629073727000002</v>
      </c>
      <c r="I6" s="147">
        <v>19.867043305999999</v>
      </c>
      <c r="J6" s="147">
        <v>20.026170881500001</v>
      </c>
      <c r="K6" s="147">
        <v>19.889153144330002</v>
      </c>
      <c r="L6" s="147">
        <v>19.551861224829999</v>
      </c>
      <c r="M6" s="147">
        <v>19.178737845680001</v>
      </c>
      <c r="N6" s="147">
        <v>18.967812892929999</v>
      </c>
      <c r="O6" s="147">
        <v>17.969354158679998</v>
      </c>
      <c r="P6" s="147">
        <f>+'T18'!P6+'T19'!P6</f>
        <v>18.556939242529999</v>
      </c>
      <c r="Q6" s="52" t="s">
        <v>102</v>
      </c>
      <c r="R6" s="24"/>
    </row>
    <row r="7" spans="2:18">
      <c r="B7" s="40">
        <v>3</v>
      </c>
      <c r="C7" s="38" t="s">
        <v>302</v>
      </c>
      <c r="D7" s="147">
        <v>18</v>
      </c>
      <c r="E7" s="147">
        <v>19</v>
      </c>
      <c r="F7" s="147">
        <v>19</v>
      </c>
      <c r="G7" s="147">
        <v>18.442469571</v>
      </c>
      <c r="H7" s="147">
        <v>18.266747297999999</v>
      </c>
      <c r="I7" s="147">
        <v>18.238766394999999</v>
      </c>
      <c r="J7" s="147">
        <v>17.81579084977</v>
      </c>
      <c r="K7" s="147">
        <v>17.374104120956659</v>
      </c>
      <c r="L7" s="147">
        <v>17.375184026219998</v>
      </c>
      <c r="M7" s="147">
        <v>17.362476124423328</v>
      </c>
      <c r="N7" s="147">
        <v>17.208280348693329</v>
      </c>
      <c r="O7" s="147">
        <v>17.046027637120002</v>
      </c>
      <c r="P7" s="147">
        <f>+'T18'!P7+'T19'!P7</f>
        <v>17.235589688493327</v>
      </c>
      <c r="Q7" s="52" t="s">
        <v>103</v>
      </c>
      <c r="R7" s="24"/>
    </row>
    <row r="8" spans="2:18">
      <c r="B8" s="40">
        <v>4</v>
      </c>
      <c r="C8" s="38" t="s">
        <v>303</v>
      </c>
      <c r="D8" s="147">
        <v>10</v>
      </c>
      <c r="E8" s="147">
        <v>8</v>
      </c>
      <c r="F8" s="147">
        <v>8</v>
      </c>
      <c r="G8" s="147">
        <v>8.1155780809999989</v>
      </c>
      <c r="H8" s="147">
        <v>8.3201564819999998</v>
      </c>
      <c r="I8" s="147">
        <v>8.3007464750000004</v>
      </c>
      <c r="J8" s="147">
        <v>8.2466929472799997</v>
      </c>
      <c r="K8" s="147">
        <v>8.5234172460958302</v>
      </c>
      <c r="L8" s="147">
        <v>9.1396736654166606</v>
      </c>
      <c r="M8" s="147">
        <v>9.063738556530831</v>
      </c>
      <c r="N8" s="147">
        <v>8.7677172745350003</v>
      </c>
      <c r="O8" s="147">
        <v>8.8241235404091611</v>
      </c>
      <c r="P8" s="147">
        <f>+'T18'!P8+'T19'!P8</f>
        <v>8.7020617438933296</v>
      </c>
      <c r="Q8" s="52" t="s">
        <v>104</v>
      </c>
      <c r="R8" s="24"/>
    </row>
    <row r="9" spans="2:18">
      <c r="B9" s="40">
        <v>5</v>
      </c>
      <c r="C9" s="38" t="s">
        <v>304</v>
      </c>
      <c r="D9" s="147">
        <v>14</v>
      </c>
      <c r="E9" s="147">
        <v>14</v>
      </c>
      <c r="F9" s="147">
        <v>14</v>
      </c>
      <c r="G9" s="147">
        <v>14.562170180999999</v>
      </c>
      <c r="H9" s="147">
        <v>14.674215794</v>
      </c>
      <c r="I9" s="147">
        <v>14.613109693</v>
      </c>
      <c r="J9" s="147">
        <v>13.819492552000002</v>
      </c>
      <c r="K9" s="147">
        <v>13.44022233366</v>
      </c>
      <c r="L9" s="147">
        <v>13.21248378966</v>
      </c>
      <c r="M9" s="147">
        <v>13.249886330999999</v>
      </c>
      <c r="N9" s="147">
        <v>13.221215269</v>
      </c>
      <c r="O9" s="147">
        <v>13.097526954999999</v>
      </c>
      <c r="P9" s="147">
        <f>+'T18'!P9+'T19'!P9</f>
        <v>12.953859126999999</v>
      </c>
      <c r="Q9" s="52" t="s">
        <v>105</v>
      </c>
      <c r="R9" s="24"/>
    </row>
    <row r="10" spans="2:18">
      <c r="B10" s="40">
        <v>6</v>
      </c>
      <c r="C10" s="38" t="s">
        <v>106</v>
      </c>
      <c r="D10" s="147">
        <v>516</v>
      </c>
      <c r="E10" s="147">
        <v>521</v>
      </c>
      <c r="F10" s="147">
        <v>520</v>
      </c>
      <c r="G10" s="147">
        <v>538.80921150100005</v>
      </c>
      <c r="H10" s="147">
        <v>550.30411670700005</v>
      </c>
      <c r="I10" s="147">
        <v>573.84406469199996</v>
      </c>
      <c r="J10" s="147">
        <v>743.2022521063401</v>
      </c>
      <c r="K10" s="147">
        <v>775.94590042033997</v>
      </c>
      <c r="L10" s="147">
        <v>482.71016563333995</v>
      </c>
      <c r="M10" s="147">
        <v>416.62555250933997</v>
      </c>
      <c r="N10" s="147">
        <v>376.64039066633995</v>
      </c>
      <c r="O10" s="147">
        <v>371.59234559433997</v>
      </c>
      <c r="P10" s="147">
        <f>+'T18'!P10+'T19'!P10</f>
        <v>386.56241008433994</v>
      </c>
      <c r="Q10" s="52" t="s">
        <v>107</v>
      </c>
      <c r="R10" s="24"/>
    </row>
    <row r="11" spans="2:18" ht="15.75" thickBot="1">
      <c r="B11" s="73"/>
      <c r="C11" s="74" t="s">
        <v>3</v>
      </c>
      <c r="D11" s="123">
        <f t="shared" ref="D11:M11" si="0">SUM(D5:D10)</f>
        <v>790</v>
      </c>
      <c r="E11" s="123">
        <f t="shared" si="0"/>
        <v>792</v>
      </c>
      <c r="F11" s="123">
        <f t="shared" si="0"/>
        <v>792</v>
      </c>
      <c r="G11" s="123">
        <f t="shared" si="0"/>
        <v>809.94535714600011</v>
      </c>
      <c r="H11" s="123">
        <f t="shared" si="0"/>
        <v>821.0249497320001</v>
      </c>
      <c r="I11" s="123">
        <f t="shared" si="0"/>
        <v>844.0592968389999</v>
      </c>
      <c r="J11" s="123">
        <f t="shared" si="0"/>
        <v>1014.2627523778901</v>
      </c>
      <c r="K11" s="123">
        <f t="shared" si="0"/>
        <v>1045.2280723253825</v>
      </c>
      <c r="L11" s="123">
        <f t="shared" si="0"/>
        <v>751.98510577046659</v>
      </c>
      <c r="M11" s="123">
        <f t="shared" si="0"/>
        <v>685.46966157146414</v>
      </c>
      <c r="N11" s="123">
        <f t="shared" ref="N11:O11" si="1">SUM(N5:N10)</f>
        <v>644.58205023749827</v>
      </c>
      <c r="O11" s="123">
        <f t="shared" si="1"/>
        <v>641.0949840195492</v>
      </c>
      <c r="P11" s="123">
        <f>SUM(P5:P10)</f>
        <v>656.54915276425663</v>
      </c>
      <c r="Q11" s="54" t="s">
        <v>3</v>
      </c>
    </row>
    <row r="12" spans="2:18" ht="15.75" thickBot="1">
      <c r="B12" s="168"/>
      <c r="C12" s="169"/>
      <c r="D12" s="169"/>
      <c r="E12" s="169"/>
      <c r="F12" s="169"/>
      <c r="G12" s="169"/>
      <c r="H12" s="169"/>
      <c r="I12" s="169"/>
      <c r="J12" s="169"/>
      <c r="K12" s="169"/>
      <c r="L12" s="169"/>
      <c r="M12" s="169"/>
      <c r="N12" s="169"/>
      <c r="O12" s="169"/>
      <c r="P12" s="169"/>
      <c r="Q12" s="170"/>
    </row>
    <row r="13" spans="2:18">
      <c r="M13" s="24"/>
      <c r="N13" s="24"/>
      <c r="O13" s="24"/>
      <c r="P13" s="24"/>
    </row>
  </sheetData>
  <mergeCells count="3">
    <mergeCell ref="B12:Q12"/>
    <mergeCell ref="B2:Q2"/>
    <mergeCell ref="B3:Q3"/>
  </mergeCells>
  <pageMargins left="0.7" right="0.7" top="0.75" bottom="0.75" header="0.3" footer="0.3"/>
  <ignoredErrors>
    <ignoredError sqref="D11:K11 M11 L11 N11:O11" formulaRange="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49"/>
  <sheetViews>
    <sheetView zoomScaleNormal="100" workbookViewId="0">
      <selection activeCell="D11" sqref="D11:P11"/>
    </sheetView>
  </sheetViews>
  <sheetFormatPr defaultRowHeight="15"/>
  <cols>
    <col min="1" max="1" width="6" customWidth="1"/>
    <col min="2" max="2" width="2.7109375" bestFit="1" customWidth="1"/>
    <col min="3" max="3" width="13.5703125" customWidth="1"/>
    <col min="4" max="4" width="4.140625" bestFit="1" customWidth="1"/>
    <col min="5" max="5" width="4.28515625" bestFit="1" customWidth="1"/>
    <col min="6" max="6" width="4" bestFit="1" customWidth="1"/>
    <col min="7" max="7" width="4.140625" bestFit="1" customWidth="1"/>
    <col min="8" max="10" width="5.140625" bestFit="1" customWidth="1"/>
    <col min="11" max="11" width="4.140625" bestFit="1" customWidth="1"/>
    <col min="12" max="13" width="4" bestFit="1" customWidth="1"/>
    <col min="14" max="16" width="4" customWidth="1"/>
    <col min="17" max="17" width="20" bestFit="1" customWidth="1"/>
  </cols>
  <sheetData>
    <row r="1" spans="2:17" ht="15.75" thickBot="1"/>
    <row r="2" spans="2:17" ht="24" customHeight="1">
      <c r="B2" s="162" t="s">
        <v>307</v>
      </c>
      <c r="C2" s="171"/>
      <c r="D2" s="171"/>
      <c r="E2" s="171"/>
      <c r="F2" s="171"/>
      <c r="G2" s="171"/>
      <c r="H2" s="171"/>
      <c r="I2" s="171"/>
      <c r="J2" s="171"/>
      <c r="K2" s="171"/>
      <c r="L2" s="171"/>
      <c r="M2" s="171"/>
      <c r="N2" s="171"/>
      <c r="O2" s="171"/>
      <c r="P2" s="171"/>
      <c r="Q2" s="172"/>
    </row>
    <row r="3" spans="2:17" ht="15.75" thickBot="1">
      <c r="B3" s="173" t="s">
        <v>236</v>
      </c>
      <c r="C3" s="174"/>
      <c r="D3" s="174"/>
      <c r="E3" s="174"/>
      <c r="F3" s="174"/>
      <c r="G3" s="174"/>
      <c r="H3" s="174"/>
      <c r="I3" s="174"/>
      <c r="J3" s="174"/>
      <c r="K3" s="174"/>
      <c r="L3" s="174"/>
      <c r="M3" s="174"/>
      <c r="N3" s="174"/>
      <c r="O3" s="174"/>
      <c r="P3" s="174"/>
      <c r="Q3" s="175"/>
    </row>
    <row r="4" spans="2:17" ht="16.5">
      <c r="B4" s="143" t="s">
        <v>7</v>
      </c>
      <c r="C4" s="71" t="s">
        <v>361</v>
      </c>
      <c r="D4" s="142">
        <v>42522</v>
      </c>
      <c r="E4" s="142">
        <v>42552</v>
      </c>
      <c r="F4" s="142">
        <v>42583</v>
      </c>
      <c r="G4" s="142">
        <v>42614</v>
      </c>
      <c r="H4" s="142">
        <v>42644</v>
      </c>
      <c r="I4" s="142">
        <v>42675</v>
      </c>
      <c r="J4" s="142">
        <v>42705</v>
      </c>
      <c r="K4" s="142">
        <v>42736</v>
      </c>
      <c r="L4" s="142">
        <v>42767</v>
      </c>
      <c r="M4" s="142">
        <v>42795</v>
      </c>
      <c r="N4" s="142">
        <v>42826</v>
      </c>
      <c r="O4" s="142">
        <v>42856</v>
      </c>
      <c r="P4" s="142">
        <v>42887</v>
      </c>
      <c r="Q4" s="61" t="s">
        <v>362</v>
      </c>
    </row>
    <row r="5" spans="2:17">
      <c r="B5" s="40">
        <v>1</v>
      </c>
      <c r="C5" s="38" t="s">
        <v>300</v>
      </c>
      <c r="D5" s="120">
        <v>203</v>
      </c>
      <c r="E5" s="147">
        <v>201</v>
      </c>
      <c r="F5" s="147">
        <v>202</v>
      </c>
      <c r="G5" s="120">
        <v>201.05752769200001</v>
      </c>
      <c r="H5" s="120">
        <v>200.253822343</v>
      </c>
      <c r="I5" s="120">
        <v>199.66367452200001</v>
      </c>
      <c r="J5" s="120">
        <v>201.66207027799999</v>
      </c>
      <c r="K5" s="120">
        <v>200.60949560700001</v>
      </c>
      <c r="L5" s="120">
        <v>200.59394663399999</v>
      </c>
      <c r="M5" s="120">
        <v>200.62117007148998</v>
      </c>
      <c r="N5" s="120">
        <v>200.458678918</v>
      </c>
      <c r="O5" s="120">
        <v>203.30683988800001</v>
      </c>
      <c r="P5" s="120">
        <v>203.33411525400001</v>
      </c>
      <c r="Q5" s="52" t="s">
        <v>101</v>
      </c>
    </row>
    <row r="6" spans="2:17">
      <c r="B6" s="40">
        <v>2</v>
      </c>
      <c r="C6" s="38" t="s">
        <v>306</v>
      </c>
      <c r="D6" s="120">
        <v>17</v>
      </c>
      <c r="E6" s="147">
        <v>17</v>
      </c>
      <c r="F6" s="147">
        <v>16</v>
      </c>
      <c r="G6" s="120">
        <v>16.437458710000001</v>
      </c>
      <c r="H6" s="120">
        <v>16.134160518000002</v>
      </c>
      <c r="I6" s="120">
        <v>16.454150585000001</v>
      </c>
      <c r="J6" s="120">
        <v>16.250135294500001</v>
      </c>
      <c r="K6" s="120">
        <v>16.188152879330001</v>
      </c>
      <c r="L6" s="120">
        <v>15.939203765829999</v>
      </c>
      <c r="M6" s="120">
        <v>15.59379933168</v>
      </c>
      <c r="N6" s="120">
        <v>15.50593957293</v>
      </c>
      <c r="O6" s="120">
        <v>15.31558492768</v>
      </c>
      <c r="P6" s="120">
        <v>15.96876012653</v>
      </c>
      <c r="Q6" s="52" t="s">
        <v>102</v>
      </c>
    </row>
    <row r="7" spans="2:17">
      <c r="B7" s="40">
        <v>3</v>
      </c>
      <c r="C7" s="38" t="s">
        <v>302</v>
      </c>
      <c r="D7" s="120">
        <v>16</v>
      </c>
      <c r="E7" s="147">
        <v>16</v>
      </c>
      <c r="F7" s="147">
        <v>16</v>
      </c>
      <c r="G7" s="120">
        <v>15.679351541999999</v>
      </c>
      <c r="H7" s="120">
        <v>15.554557419</v>
      </c>
      <c r="I7" s="120">
        <v>15.517950546</v>
      </c>
      <c r="J7" s="120">
        <v>15.215475735770001</v>
      </c>
      <c r="K7" s="120">
        <v>14.855583676076661</v>
      </c>
      <c r="L7" s="120">
        <v>14.528989880339999</v>
      </c>
      <c r="M7" s="120">
        <v>14.635335748423328</v>
      </c>
      <c r="N7" s="120">
        <v>14.55113014669333</v>
      </c>
      <c r="O7" s="120">
        <v>14.595795138120002</v>
      </c>
      <c r="P7" s="120">
        <v>14.893363091493329</v>
      </c>
      <c r="Q7" s="52" t="s">
        <v>103</v>
      </c>
    </row>
    <row r="8" spans="2:17">
      <c r="B8" s="40">
        <v>4</v>
      </c>
      <c r="C8" s="38" t="s">
        <v>303</v>
      </c>
      <c r="D8" s="120">
        <v>8</v>
      </c>
      <c r="E8" s="147">
        <v>8</v>
      </c>
      <c r="F8" s="147">
        <v>8</v>
      </c>
      <c r="G8" s="120">
        <v>7.5918279789999996</v>
      </c>
      <c r="H8" s="120">
        <v>7.6714440899999996</v>
      </c>
      <c r="I8" s="120">
        <v>7.590652027</v>
      </c>
      <c r="J8" s="120">
        <v>7.4877317402800001</v>
      </c>
      <c r="K8" s="120">
        <v>7.6672291640958301</v>
      </c>
      <c r="L8" s="120">
        <v>8.3006785664166607</v>
      </c>
      <c r="M8" s="120">
        <v>8.2791076065308307</v>
      </c>
      <c r="N8" s="120">
        <v>7.9631592835350009</v>
      </c>
      <c r="O8" s="120">
        <v>7.9984659894091603</v>
      </c>
      <c r="P8" s="120">
        <v>7.8408849398933294</v>
      </c>
      <c r="Q8" s="52" t="s">
        <v>104</v>
      </c>
    </row>
    <row r="9" spans="2:17">
      <c r="B9" s="40">
        <v>5</v>
      </c>
      <c r="C9" s="38" t="s">
        <v>304</v>
      </c>
      <c r="D9" s="120">
        <v>14</v>
      </c>
      <c r="E9" s="147">
        <v>14</v>
      </c>
      <c r="F9" s="147">
        <v>14</v>
      </c>
      <c r="G9" s="120">
        <v>14.503790119</v>
      </c>
      <c r="H9" s="120">
        <v>14.617868772</v>
      </c>
      <c r="I9" s="120">
        <v>14.559381432</v>
      </c>
      <c r="J9" s="120">
        <v>13.768383052000001</v>
      </c>
      <c r="K9" s="120">
        <v>13.391404501</v>
      </c>
      <c r="L9" s="120">
        <v>13.165957624000001</v>
      </c>
      <c r="M9" s="120">
        <v>13.205651831999999</v>
      </c>
      <c r="N9" s="120">
        <v>13.205962897999999</v>
      </c>
      <c r="O9" s="120">
        <v>13.012445573999999</v>
      </c>
      <c r="P9" s="120">
        <v>12.848550772999999</v>
      </c>
      <c r="Q9" s="52" t="s">
        <v>105</v>
      </c>
    </row>
    <row r="10" spans="2:17">
      <c r="B10" s="40">
        <v>6</v>
      </c>
      <c r="C10" s="38" t="s">
        <v>106</v>
      </c>
      <c r="D10" s="120">
        <v>455</v>
      </c>
      <c r="E10" s="147">
        <v>461</v>
      </c>
      <c r="F10" s="147">
        <v>461</v>
      </c>
      <c r="G10" s="120">
        <v>476.442276886</v>
      </c>
      <c r="H10" s="120">
        <v>487.61011978200003</v>
      </c>
      <c r="I10" s="120">
        <v>511.18359541699999</v>
      </c>
      <c r="J10" s="120">
        <v>634.55185592534008</v>
      </c>
      <c r="K10" s="120">
        <v>665.44118264433996</v>
      </c>
      <c r="L10" s="120">
        <v>372.27051050133997</v>
      </c>
      <c r="M10" s="120">
        <v>348.81971517733996</v>
      </c>
      <c r="N10" s="120">
        <v>308.93061597833997</v>
      </c>
      <c r="O10" s="120">
        <v>303.94763355033996</v>
      </c>
      <c r="P10" s="120">
        <v>318.98276064433998</v>
      </c>
      <c r="Q10" s="52" t="s">
        <v>107</v>
      </c>
    </row>
    <row r="11" spans="2:17" ht="15.75" thickBot="1">
      <c r="B11" s="73"/>
      <c r="C11" s="74" t="s">
        <v>3</v>
      </c>
      <c r="D11" s="124">
        <f t="shared" ref="D11:P11" si="0">SUM(D5:D10)</f>
        <v>713</v>
      </c>
      <c r="E11" s="124">
        <f t="shared" si="0"/>
        <v>717</v>
      </c>
      <c r="F11" s="124">
        <f t="shared" si="0"/>
        <v>717</v>
      </c>
      <c r="G11" s="124">
        <f t="shared" si="0"/>
        <v>731.71223292800005</v>
      </c>
      <c r="H11" s="124">
        <f t="shared" si="0"/>
        <v>741.84197292400006</v>
      </c>
      <c r="I11" s="124">
        <f t="shared" si="0"/>
        <v>764.96940452900003</v>
      </c>
      <c r="J11" s="124">
        <f t="shared" si="0"/>
        <v>888.93565202589002</v>
      </c>
      <c r="K11" s="124">
        <f t="shared" si="0"/>
        <v>918.15304847184245</v>
      </c>
      <c r="L11" s="124">
        <f t="shared" si="0"/>
        <v>624.79928697192668</v>
      </c>
      <c r="M11" s="124">
        <f t="shared" si="0"/>
        <v>601.15477976746411</v>
      </c>
      <c r="N11" s="124">
        <f t="shared" si="0"/>
        <v>560.61548679749831</v>
      </c>
      <c r="O11" s="124">
        <f t="shared" si="0"/>
        <v>558.17676506754913</v>
      </c>
      <c r="P11" s="124">
        <f t="shared" si="0"/>
        <v>573.86843482925667</v>
      </c>
      <c r="Q11" s="54" t="s">
        <v>3</v>
      </c>
    </row>
    <row r="12" spans="2:17" ht="15.75" thickBot="1">
      <c r="B12" s="168"/>
      <c r="C12" s="169"/>
      <c r="D12" s="169"/>
      <c r="E12" s="169"/>
      <c r="F12" s="169"/>
      <c r="G12" s="169"/>
      <c r="H12" s="169"/>
      <c r="I12" s="169"/>
      <c r="J12" s="169"/>
      <c r="K12" s="169"/>
      <c r="L12" s="169"/>
      <c r="M12" s="169"/>
      <c r="N12" s="169"/>
      <c r="O12" s="169"/>
      <c r="P12" s="169"/>
      <c r="Q12" s="170"/>
    </row>
    <row r="18" spans="7:17">
      <c r="J18" s="23"/>
    </row>
    <row r="19" spans="7:17">
      <c r="J19" s="23"/>
    </row>
    <row r="20" spans="7:17">
      <c r="J20" s="23"/>
    </row>
    <row r="21" spans="7:17">
      <c r="G21" s="80"/>
      <c r="J21" s="23"/>
    </row>
    <row r="22" spans="7:17">
      <c r="G22" s="80"/>
      <c r="J22" s="23"/>
    </row>
    <row r="23" spans="7:17">
      <c r="G23" s="80"/>
      <c r="J23" s="23"/>
    </row>
    <row r="24" spans="7:17">
      <c r="G24" s="80"/>
      <c r="J24" s="77"/>
    </row>
    <row r="25" spans="7:17">
      <c r="G25" s="80"/>
    </row>
    <row r="26" spans="7:17">
      <c r="G26" s="80"/>
      <c r="H26" s="76"/>
    </row>
    <row r="27" spans="7:17">
      <c r="G27" s="80"/>
    </row>
    <row r="28" spans="7:17">
      <c r="G28" s="80"/>
      <c r="H28" s="77"/>
      <c r="J28" s="81"/>
    </row>
    <row r="29" spans="7:17">
      <c r="G29" s="80"/>
      <c r="H29" s="76"/>
      <c r="J29" s="81"/>
    </row>
    <row r="30" spans="7:17">
      <c r="G30" s="80"/>
      <c r="H30" s="77"/>
      <c r="J30" s="81"/>
      <c r="Q30" s="83"/>
    </row>
    <row r="31" spans="7:17">
      <c r="G31" s="80"/>
      <c r="H31" s="78"/>
      <c r="J31" s="81"/>
      <c r="Q31" s="84"/>
    </row>
    <row r="32" spans="7:17">
      <c r="G32" s="80"/>
      <c r="J32" s="81"/>
    </row>
    <row r="33" spans="7:10">
      <c r="G33" s="80"/>
      <c r="H33" s="79"/>
      <c r="J33" s="81"/>
    </row>
    <row r="34" spans="7:10">
      <c r="G34" s="80"/>
      <c r="H34" s="80"/>
      <c r="J34" s="81"/>
    </row>
    <row r="35" spans="7:10">
      <c r="G35" s="80"/>
      <c r="J35" s="82"/>
    </row>
    <row r="36" spans="7:10">
      <c r="G36" s="80"/>
      <c r="H36" s="23"/>
    </row>
    <row r="37" spans="7:10">
      <c r="G37" s="80"/>
      <c r="H37" s="76"/>
    </row>
    <row r="38" spans="7:10">
      <c r="G38" s="80"/>
    </row>
    <row r="39" spans="7:10">
      <c r="G39" s="80"/>
    </row>
    <row r="40" spans="7:10">
      <c r="G40" s="80"/>
    </row>
    <row r="41" spans="7:10">
      <c r="G41" s="80"/>
    </row>
    <row r="42" spans="7:10">
      <c r="G42" s="80"/>
    </row>
    <row r="43" spans="7:10">
      <c r="G43" s="80"/>
    </row>
    <row r="44" spans="7:10">
      <c r="G44" s="80"/>
    </row>
    <row r="45" spans="7:10">
      <c r="G45" s="80"/>
    </row>
    <row r="46" spans="7:10">
      <c r="G46" s="80"/>
    </row>
    <row r="47" spans="7:10">
      <c r="G47" s="80"/>
    </row>
    <row r="48" spans="7:10">
      <c r="G48" s="80"/>
    </row>
    <row r="49" spans="7:7">
      <c r="G49" s="80"/>
    </row>
  </sheetData>
  <mergeCells count="3">
    <mergeCell ref="B12:Q12"/>
    <mergeCell ref="B2:Q2"/>
    <mergeCell ref="B3:Q3"/>
  </mergeCells>
  <pageMargins left="0.7" right="0.7" top="0.75" bottom="0.75" header="0.3" footer="0.3"/>
  <ignoredErrors>
    <ignoredError sqref="D11:P11" formulaRange="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
  <sheetViews>
    <sheetView zoomScaleNormal="100" workbookViewId="0">
      <selection activeCell="D11" sqref="D11:P11"/>
    </sheetView>
  </sheetViews>
  <sheetFormatPr defaultRowHeight="15"/>
  <cols>
    <col min="1" max="1" width="6.28515625" customWidth="1"/>
    <col min="2" max="2" width="2.5703125" bestFit="1" customWidth="1"/>
    <col min="3" max="3" width="19.140625" bestFit="1" customWidth="1"/>
    <col min="4" max="4" width="4.28515625" bestFit="1" customWidth="1"/>
    <col min="5" max="5" width="4" bestFit="1" customWidth="1"/>
    <col min="6" max="6" width="4.140625" bestFit="1" customWidth="1"/>
    <col min="7" max="7" width="4" bestFit="1" customWidth="1"/>
    <col min="8" max="9" width="5.140625" bestFit="1" customWidth="1"/>
    <col min="10" max="10" width="4.140625" bestFit="1" customWidth="1"/>
    <col min="11" max="14" width="4.28515625" bestFit="1" customWidth="1"/>
    <col min="15" max="16" width="4.28515625" customWidth="1"/>
    <col min="17" max="17" width="20" bestFit="1" customWidth="1"/>
  </cols>
  <sheetData>
    <row r="1" spans="2:17" ht="15.75" thickBot="1"/>
    <row r="2" spans="2:17" ht="27" customHeight="1">
      <c r="B2" s="162" t="s">
        <v>310</v>
      </c>
      <c r="C2" s="171"/>
      <c r="D2" s="171"/>
      <c r="E2" s="171"/>
      <c r="F2" s="171"/>
      <c r="G2" s="171"/>
      <c r="H2" s="171"/>
      <c r="I2" s="171"/>
      <c r="J2" s="171"/>
      <c r="K2" s="171"/>
      <c r="L2" s="171"/>
      <c r="M2" s="171"/>
      <c r="N2" s="171"/>
      <c r="O2" s="171"/>
      <c r="P2" s="171"/>
      <c r="Q2" s="172"/>
    </row>
    <row r="3" spans="2:17" ht="15.75" thickBot="1">
      <c r="B3" s="173" t="s">
        <v>236</v>
      </c>
      <c r="C3" s="174"/>
      <c r="D3" s="174"/>
      <c r="E3" s="174"/>
      <c r="F3" s="174"/>
      <c r="G3" s="174"/>
      <c r="H3" s="174"/>
      <c r="I3" s="174"/>
      <c r="J3" s="174"/>
      <c r="K3" s="174"/>
      <c r="L3" s="174"/>
      <c r="M3" s="174"/>
      <c r="N3" s="174"/>
      <c r="O3" s="174"/>
      <c r="P3" s="174"/>
      <c r="Q3" s="175"/>
    </row>
    <row r="4" spans="2:17">
      <c r="B4" s="143" t="s">
        <v>7</v>
      </c>
      <c r="C4" s="71" t="s">
        <v>309</v>
      </c>
      <c r="D4" s="142">
        <v>42522</v>
      </c>
      <c r="E4" s="142">
        <v>42552</v>
      </c>
      <c r="F4" s="142">
        <v>42583</v>
      </c>
      <c r="G4" s="142">
        <v>42614</v>
      </c>
      <c r="H4" s="142">
        <v>42644</v>
      </c>
      <c r="I4" s="142">
        <v>42675</v>
      </c>
      <c r="J4" s="142">
        <v>42705</v>
      </c>
      <c r="K4" s="142">
        <v>42736</v>
      </c>
      <c r="L4" s="142">
        <v>42767</v>
      </c>
      <c r="M4" s="142">
        <v>42795</v>
      </c>
      <c r="N4" s="142">
        <v>42826</v>
      </c>
      <c r="O4" s="142">
        <v>42856</v>
      </c>
      <c r="P4" s="142">
        <v>42887</v>
      </c>
      <c r="Q4" s="61" t="s">
        <v>305</v>
      </c>
    </row>
    <row r="5" spans="2:17">
      <c r="B5" s="40">
        <v>1</v>
      </c>
      <c r="C5" s="38" t="s">
        <v>300</v>
      </c>
      <c r="D5" s="147">
        <v>9</v>
      </c>
      <c r="E5" s="147">
        <v>9</v>
      </c>
      <c r="F5" s="147">
        <v>9</v>
      </c>
      <c r="G5" s="147">
        <v>9.1321274349999992</v>
      </c>
      <c r="H5" s="147">
        <v>9.5768173809999997</v>
      </c>
      <c r="I5" s="147">
        <v>9.5318917560000003</v>
      </c>
      <c r="J5" s="147">
        <v>9.4902827629999997</v>
      </c>
      <c r="K5" s="147">
        <v>9.4457794530000001</v>
      </c>
      <c r="L5" s="147">
        <v>9.4017907970000003</v>
      </c>
      <c r="M5" s="147">
        <v>9.3681001330000004</v>
      </c>
      <c r="N5" s="147">
        <v>9.3179548679999993</v>
      </c>
      <c r="O5" s="147">
        <v>9.2587662460000004</v>
      </c>
      <c r="P5" s="147">
        <v>9.2041776239999997</v>
      </c>
      <c r="Q5" s="52" t="s">
        <v>101</v>
      </c>
    </row>
    <row r="6" spans="2:17">
      <c r="B6" s="40">
        <v>2</v>
      </c>
      <c r="C6" s="38" t="s">
        <v>301</v>
      </c>
      <c r="D6" s="147">
        <v>2</v>
      </c>
      <c r="E6" s="147">
        <v>3</v>
      </c>
      <c r="F6" s="147">
        <v>3</v>
      </c>
      <c r="G6" s="147">
        <v>3.3888139750000001</v>
      </c>
      <c r="H6" s="147">
        <v>3.4949132089999999</v>
      </c>
      <c r="I6" s="147">
        <v>3.412892721</v>
      </c>
      <c r="J6" s="147">
        <v>3.776035587</v>
      </c>
      <c r="K6" s="147">
        <v>3.7010002649999998</v>
      </c>
      <c r="L6" s="147">
        <v>3.6126574589999998</v>
      </c>
      <c r="M6" s="147">
        <v>3.5849385140000001</v>
      </c>
      <c r="N6" s="147">
        <v>3.46187332</v>
      </c>
      <c r="O6" s="147">
        <v>2.6537692310000001</v>
      </c>
      <c r="P6" s="147">
        <v>2.5881791160000001</v>
      </c>
      <c r="Q6" s="52" t="s">
        <v>102</v>
      </c>
    </row>
    <row r="7" spans="2:17">
      <c r="B7" s="40">
        <v>3</v>
      </c>
      <c r="C7" s="38" t="s">
        <v>302</v>
      </c>
      <c r="D7" s="147">
        <v>1</v>
      </c>
      <c r="E7" s="147">
        <v>3</v>
      </c>
      <c r="F7" s="147">
        <v>3</v>
      </c>
      <c r="G7" s="147">
        <v>2.7631180290000001</v>
      </c>
      <c r="H7" s="147">
        <v>2.7121898789999999</v>
      </c>
      <c r="I7" s="147">
        <v>2.7208158490000001</v>
      </c>
      <c r="J7" s="147">
        <v>2.6003151139999998</v>
      </c>
      <c r="K7" s="147">
        <v>2.51852044488</v>
      </c>
      <c r="L7" s="147">
        <v>2.8461941458800002</v>
      </c>
      <c r="M7" s="147">
        <v>2.7271403759999999</v>
      </c>
      <c r="N7" s="147">
        <v>2.657150202</v>
      </c>
      <c r="O7" s="147">
        <v>2.4502324990000002</v>
      </c>
      <c r="P7" s="147">
        <v>2.3422265969999998</v>
      </c>
      <c r="Q7" s="52" t="s">
        <v>103</v>
      </c>
    </row>
    <row r="8" spans="2:17">
      <c r="B8" s="40">
        <v>4</v>
      </c>
      <c r="C8" s="38" t="s">
        <v>303</v>
      </c>
      <c r="D8" s="147">
        <v>2.2999999999999998</v>
      </c>
      <c r="E8" s="147">
        <v>1</v>
      </c>
      <c r="F8" s="147">
        <v>0.5</v>
      </c>
      <c r="G8" s="147">
        <v>0.52375010200000005</v>
      </c>
      <c r="H8" s="147">
        <v>0.64871239199999997</v>
      </c>
      <c r="I8" s="147">
        <v>0.71009444799999999</v>
      </c>
      <c r="J8" s="147">
        <v>0.75896120700000003</v>
      </c>
      <c r="K8" s="147">
        <v>0.85618808199999996</v>
      </c>
      <c r="L8" s="147">
        <v>0.83899509900000002</v>
      </c>
      <c r="M8" s="147">
        <v>0.78463095000000005</v>
      </c>
      <c r="N8" s="147">
        <v>0.80455799100000003</v>
      </c>
      <c r="O8" s="147">
        <v>0.82565755100000005</v>
      </c>
      <c r="P8" s="147">
        <v>0.86117680399999996</v>
      </c>
      <c r="Q8" s="52" t="s">
        <v>104</v>
      </c>
    </row>
    <row r="9" spans="2:17">
      <c r="B9" s="40">
        <v>5</v>
      </c>
      <c r="C9" s="38" t="s">
        <v>304</v>
      </c>
      <c r="D9" s="147">
        <v>0.1</v>
      </c>
      <c r="E9" s="147">
        <v>0.1</v>
      </c>
      <c r="F9" s="147">
        <v>0.1</v>
      </c>
      <c r="G9" s="147">
        <v>5.8380062000000003E-2</v>
      </c>
      <c r="H9" s="147">
        <v>5.6347021999999997E-2</v>
      </c>
      <c r="I9" s="147">
        <v>5.3728260999999999E-2</v>
      </c>
      <c r="J9" s="147">
        <v>5.1109500000000002E-2</v>
      </c>
      <c r="K9" s="147">
        <v>4.8817832659999998E-2</v>
      </c>
      <c r="L9" s="147">
        <v>4.6526165659999993E-2</v>
      </c>
      <c r="M9" s="147">
        <v>4.4234498999999997E-2</v>
      </c>
      <c r="N9" s="147">
        <v>1.5252371000000001E-2</v>
      </c>
      <c r="O9" s="147">
        <v>8.5081380999999998E-2</v>
      </c>
      <c r="P9" s="147">
        <v>0.10530835400000001</v>
      </c>
      <c r="Q9" s="52" t="s">
        <v>105</v>
      </c>
    </row>
    <row r="10" spans="2:17">
      <c r="B10" s="40">
        <v>6</v>
      </c>
      <c r="C10" s="38" t="s">
        <v>106</v>
      </c>
      <c r="D10" s="147">
        <v>61</v>
      </c>
      <c r="E10" s="147">
        <v>60</v>
      </c>
      <c r="F10" s="147">
        <v>59</v>
      </c>
      <c r="G10" s="147">
        <v>62.366934614999998</v>
      </c>
      <c r="H10" s="147">
        <v>62.693996925</v>
      </c>
      <c r="I10" s="147">
        <v>62.660469274999997</v>
      </c>
      <c r="J10" s="147">
        <v>108.650396181</v>
      </c>
      <c r="K10" s="147">
        <v>110.50471777600001</v>
      </c>
      <c r="L10" s="147">
        <v>110.439655132</v>
      </c>
      <c r="M10" s="147">
        <v>67.805837331999996</v>
      </c>
      <c r="N10" s="147">
        <v>67.709774687999996</v>
      </c>
      <c r="O10" s="147">
        <v>67.644712044000002</v>
      </c>
      <c r="P10" s="147">
        <v>67.579649439999997</v>
      </c>
      <c r="Q10" s="52" t="s">
        <v>107</v>
      </c>
    </row>
    <row r="11" spans="2:17" ht="15.75" thickBot="1">
      <c r="B11" s="73"/>
      <c r="C11" s="74" t="s">
        <v>3</v>
      </c>
      <c r="D11" s="123">
        <f t="shared" ref="D11:P11" si="0">SUM(D5:D10)</f>
        <v>75.400000000000006</v>
      </c>
      <c r="E11" s="123">
        <f t="shared" si="0"/>
        <v>76.099999999999994</v>
      </c>
      <c r="F11" s="123">
        <f t="shared" si="0"/>
        <v>74.599999999999994</v>
      </c>
      <c r="G11" s="123">
        <f t="shared" si="0"/>
        <v>78.233124218</v>
      </c>
      <c r="H11" s="123">
        <f t="shared" si="0"/>
        <v>79.182976808000006</v>
      </c>
      <c r="I11" s="123">
        <f t="shared" si="0"/>
        <v>79.089892309999996</v>
      </c>
      <c r="J11" s="123">
        <f t="shared" si="0"/>
        <v>125.327100352</v>
      </c>
      <c r="K11" s="123">
        <f t="shared" si="0"/>
        <v>127.07502385354</v>
      </c>
      <c r="L11" s="123">
        <f t="shared" si="0"/>
        <v>127.18581879854</v>
      </c>
      <c r="M11" s="123">
        <f t="shared" si="0"/>
        <v>84.314881803999995</v>
      </c>
      <c r="N11" s="123">
        <f t="shared" si="0"/>
        <v>83.966563439999987</v>
      </c>
      <c r="O11" s="123">
        <f t="shared" si="0"/>
        <v>82.918218952000004</v>
      </c>
      <c r="P11" s="123">
        <f t="shared" si="0"/>
        <v>82.68071793499999</v>
      </c>
      <c r="Q11" s="54" t="s">
        <v>3</v>
      </c>
    </row>
    <row r="12" spans="2:17" ht="15.75" thickBot="1">
      <c r="B12" s="168"/>
      <c r="C12" s="169"/>
      <c r="D12" s="169"/>
      <c r="E12" s="169"/>
      <c r="F12" s="169"/>
      <c r="G12" s="169"/>
      <c r="H12" s="169"/>
      <c r="I12" s="169"/>
      <c r="J12" s="169"/>
      <c r="K12" s="169"/>
      <c r="L12" s="169"/>
      <c r="M12" s="169"/>
      <c r="N12" s="169"/>
      <c r="O12" s="169"/>
      <c r="P12" s="169"/>
      <c r="Q12" s="170"/>
    </row>
  </sheetData>
  <mergeCells count="3">
    <mergeCell ref="B12:Q12"/>
    <mergeCell ref="B2:Q2"/>
    <mergeCell ref="B3:Q3"/>
  </mergeCells>
  <pageMargins left="0.7" right="0.7" top="0.75" bottom="0.75" header="0.3" footer="0.3"/>
  <pageSetup paperSize="9" orientation="portrait" r:id="rId1"/>
  <ignoredErrors>
    <ignoredError sqref="D11:P11" formulaRange="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14"/>
  <sheetViews>
    <sheetView zoomScaleNormal="100" workbookViewId="0">
      <selection activeCell="D10" sqref="D10:P10"/>
    </sheetView>
  </sheetViews>
  <sheetFormatPr defaultRowHeight="15"/>
  <cols>
    <col min="2" max="2" width="2.7109375" bestFit="1" customWidth="1"/>
    <col min="3" max="3" width="23.85546875" customWidth="1"/>
    <col min="4" max="5" width="4.140625" bestFit="1" customWidth="1"/>
    <col min="6" max="6" width="4" bestFit="1" customWidth="1"/>
    <col min="7" max="7" width="4.140625" bestFit="1" customWidth="1"/>
    <col min="8" max="8" width="4.28515625" bestFit="1" customWidth="1"/>
    <col min="9" max="9" width="4.140625" bestFit="1" customWidth="1"/>
    <col min="10" max="10" width="4.28515625" bestFit="1" customWidth="1"/>
    <col min="11" max="11" width="4.140625" bestFit="1" customWidth="1"/>
    <col min="12" max="12" width="4.28515625" bestFit="1" customWidth="1"/>
    <col min="13" max="14" width="4.140625" bestFit="1" customWidth="1"/>
    <col min="15" max="16" width="4.140625" customWidth="1"/>
    <col min="17" max="17" width="24.140625" bestFit="1" customWidth="1"/>
  </cols>
  <sheetData>
    <row r="1" spans="2:19" ht="15.75" thickBot="1"/>
    <row r="2" spans="2:19" ht="24.75" customHeight="1">
      <c r="B2" s="162" t="s">
        <v>317</v>
      </c>
      <c r="C2" s="171"/>
      <c r="D2" s="171"/>
      <c r="E2" s="171"/>
      <c r="F2" s="171"/>
      <c r="G2" s="171"/>
      <c r="H2" s="171"/>
      <c r="I2" s="171"/>
      <c r="J2" s="171"/>
      <c r="K2" s="171"/>
      <c r="L2" s="171"/>
      <c r="M2" s="171"/>
      <c r="N2" s="171"/>
      <c r="O2" s="171"/>
      <c r="P2" s="171"/>
      <c r="Q2" s="172"/>
    </row>
    <row r="3" spans="2:19" ht="15.75" thickBot="1">
      <c r="B3" s="173" t="s">
        <v>236</v>
      </c>
      <c r="C3" s="174"/>
      <c r="D3" s="174"/>
      <c r="E3" s="174"/>
      <c r="F3" s="174"/>
      <c r="G3" s="174"/>
      <c r="H3" s="174"/>
      <c r="I3" s="174"/>
      <c r="J3" s="174"/>
      <c r="K3" s="174"/>
      <c r="L3" s="174"/>
      <c r="M3" s="174"/>
      <c r="N3" s="174"/>
      <c r="O3" s="174"/>
      <c r="P3" s="174"/>
      <c r="Q3" s="175"/>
    </row>
    <row r="4" spans="2:19" ht="15.75" thickBot="1">
      <c r="B4" s="55" t="s">
        <v>7</v>
      </c>
      <c r="C4" s="72" t="s">
        <v>311</v>
      </c>
      <c r="D4" s="145">
        <v>42522</v>
      </c>
      <c r="E4" s="145">
        <v>42552</v>
      </c>
      <c r="F4" s="145">
        <v>42583</v>
      </c>
      <c r="G4" s="145">
        <v>42614</v>
      </c>
      <c r="H4" s="145">
        <v>42644</v>
      </c>
      <c r="I4" s="145">
        <v>42675</v>
      </c>
      <c r="J4" s="145">
        <v>42705</v>
      </c>
      <c r="K4" s="145">
        <v>42736</v>
      </c>
      <c r="L4" s="145">
        <v>42767</v>
      </c>
      <c r="M4" s="145">
        <v>42795</v>
      </c>
      <c r="N4" s="145">
        <v>42826</v>
      </c>
      <c r="O4" s="145">
        <v>42856</v>
      </c>
      <c r="P4" s="145">
        <v>42887</v>
      </c>
      <c r="Q4" s="36" t="s">
        <v>112</v>
      </c>
    </row>
    <row r="5" spans="2:19">
      <c r="B5" s="40">
        <v>1</v>
      </c>
      <c r="C5" s="38" t="s">
        <v>312</v>
      </c>
      <c r="D5" s="147">
        <v>118</v>
      </c>
      <c r="E5" s="147">
        <v>138</v>
      </c>
      <c r="F5" s="147">
        <v>123</v>
      </c>
      <c r="G5" s="147">
        <v>128.091982809</v>
      </c>
      <c r="H5" s="147">
        <v>125.086750889</v>
      </c>
      <c r="I5" s="147">
        <v>119.000433284</v>
      </c>
      <c r="J5" s="147">
        <v>117.66284854716001</v>
      </c>
      <c r="K5" s="147">
        <v>128.95241929946002</v>
      </c>
      <c r="L5" s="147">
        <v>120.31253037846001</v>
      </c>
      <c r="M5" s="147">
        <v>126.96048179246</v>
      </c>
      <c r="N5" s="147">
        <v>138.06151974478004</v>
      </c>
      <c r="O5" s="147">
        <v>155.99067875743</v>
      </c>
      <c r="P5" s="147">
        <v>137.75367651342998</v>
      </c>
      <c r="Q5" s="52" t="s">
        <v>108</v>
      </c>
      <c r="S5" s="24"/>
    </row>
    <row r="6" spans="2:19">
      <c r="B6" s="40">
        <v>2</v>
      </c>
      <c r="C6" s="38" t="s">
        <v>313</v>
      </c>
      <c r="D6" s="147">
        <v>263</v>
      </c>
      <c r="E6" s="147">
        <v>359</v>
      </c>
      <c r="F6" s="147">
        <v>280</v>
      </c>
      <c r="G6" s="147">
        <v>228.326684355</v>
      </c>
      <c r="H6" s="147">
        <v>272.175415058</v>
      </c>
      <c r="I6" s="147">
        <v>275.27909785999998</v>
      </c>
      <c r="J6" s="147">
        <v>237.79632285299999</v>
      </c>
      <c r="K6" s="147">
        <v>232.04389960899999</v>
      </c>
      <c r="L6" s="147">
        <v>330.14820568099998</v>
      </c>
      <c r="M6" s="147">
        <v>368.43004717999997</v>
      </c>
      <c r="N6" s="147">
        <v>298.50730932499999</v>
      </c>
      <c r="O6" s="147">
        <v>347.466692497</v>
      </c>
      <c r="P6" s="147">
        <v>188.95851925975001</v>
      </c>
      <c r="Q6" s="52" t="s">
        <v>109</v>
      </c>
    </row>
    <row r="7" spans="2:19">
      <c r="B7" s="40">
        <v>3</v>
      </c>
      <c r="C7" s="38" t="s">
        <v>314</v>
      </c>
      <c r="D7" s="147">
        <v>173</v>
      </c>
      <c r="E7" s="147">
        <v>203</v>
      </c>
      <c r="F7" s="147">
        <v>211</v>
      </c>
      <c r="G7" s="147">
        <v>229.73806916999999</v>
      </c>
      <c r="H7" s="147">
        <v>228.328650087</v>
      </c>
      <c r="I7" s="147">
        <v>220.60970961500001</v>
      </c>
      <c r="J7" s="147">
        <v>203.48999593464001</v>
      </c>
      <c r="K7" s="147">
        <v>223.60004217361998</v>
      </c>
      <c r="L7" s="147">
        <v>303.77547433634999</v>
      </c>
      <c r="M7" s="147">
        <v>313.25676443020001</v>
      </c>
      <c r="N7" s="147">
        <v>320.57986870798999</v>
      </c>
      <c r="O7" s="147">
        <v>316.77894055841</v>
      </c>
      <c r="P7" s="147">
        <v>295.93870696188998</v>
      </c>
      <c r="Q7" s="52" t="s">
        <v>110</v>
      </c>
    </row>
    <row r="8" spans="2:19">
      <c r="B8" s="40">
        <v>4</v>
      </c>
      <c r="C8" s="38" t="s">
        <v>315</v>
      </c>
      <c r="D8" s="147">
        <v>89</v>
      </c>
      <c r="E8" s="147">
        <v>87</v>
      </c>
      <c r="F8" s="147">
        <v>78</v>
      </c>
      <c r="G8" s="147">
        <v>82.294949982999995</v>
      </c>
      <c r="H8" s="147">
        <v>77.088002036999995</v>
      </c>
      <c r="I8" s="147">
        <v>84.947567883999994</v>
      </c>
      <c r="J8" s="147">
        <v>284.73868168293001</v>
      </c>
      <c r="K8" s="147">
        <v>287.80870461594998</v>
      </c>
      <c r="L8" s="147">
        <v>280.08510915571998</v>
      </c>
      <c r="M8" s="147">
        <v>248.87172450830002</v>
      </c>
      <c r="N8" s="147">
        <v>146.19239646279999</v>
      </c>
      <c r="O8" s="147">
        <v>122.67760521154499</v>
      </c>
      <c r="P8" s="147">
        <v>120.59770296267</v>
      </c>
      <c r="Q8" s="52" t="s">
        <v>111</v>
      </c>
    </row>
    <row r="9" spans="2:19">
      <c r="B9" s="40">
        <v>5</v>
      </c>
      <c r="C9" s="38" t="s">
        <v>316</v>
      </c>
      <c r="D9" s="147">
        <v>255</v>
      </c>
      <c r="E9" s="147">
        <v>257</v>
      </c>
      <c r="F9" s="147">
        <v>252</v>
      </c>
      <c r="G9" s="147">
        <v>253.27303930400001</v>
      </c>
      <c r="H9" s="147">
        <v>249.73259707400001</v>
      </c>
      <c r="I9" s="147">
        <v>263.90526552199998</v>
      </c>
      <c r="J9" s="147">
        <v>331.76203900668997</v>
      </c>
      <c r="K9" s="147">
        <v>336.18594610572001</v>
      </c>
      <c r="L9" s="147">
        <v>339.80524649611999</v>
      </c>
      <c r="M9" s="147">
        <v>308.51798342261998</v>
      </c>
      <c r="N9" s="147">
        <v>308.38539295095001</v>
      </c>
      <c r="O9" s="147">
        <v>373.74100583813993</v>
      </c>
      <c r="P9" s="147">
        <v>356.79697148334998</v>
      </c>
      <c r="Q9" s="52" t="s">
        <v>112</v>
      </c>
    </row>
    <row r="10" spans="2:19" ht="15.75" thickBot="1">
      <c r="B10" s="190" t="s">
        <v>3</v>
      </c>
      <c r="C10" s="191"/>
      <c r="D10" s="123">
        <f t="shared" ref="D10:P10" si="0">SUM(D5:D9)</f>
        <v>898</v>
      </c>
      <c r="E10" s="123">
        <f t="shared" si="0"/>
        <v>1044</v>
      </c>
      <c r="F10" s="123">
        <f t="shared" si="0"/>
        <v>944</v>
      </c>
      <c r="G10" s="123">
        <f t="shared" si="0"/>
        <v>921.72472562100006</v>
      </c>
      <c r="H10" s="123">
        <f t="shared" si="0"/>
        <v>952.41141514500009</v>
      </c>
      <c r="I10" s="123">
        <f t="shared" si="0"/>
        <v>963.74207416500008</v>
      </c>
      <c r="J10" s="123">
        <f t="shared" si="0"/>
        <v>1175.44988802442</v>
      </c>
      <c r="K10" s="123">
        <f t="shared" si="0"/>
        <v>1208.59101180375</v>
      </c>
      <c r="L10" s="123">
        <f t="shared" si="0"/>
        <v>1374.1265660476499</v>
      </c>
      <c r="M10" s="123">
        <f t="shared" si="0"/>
        <v>1366.0370013335801</v>
      </c>
      <c r="N10" s="123">
        <f t="shared" si="0"/>
        <v>1211.7264871915199</v>
      </c>
      <c r="O10" s="123">
        <f t="shared" si="0"/>
        <v>1316.6549228625249</v>
      </c>
      <c r="P10" s="123">
        <f t="shared" si="0"/>
        <v>1100.04557718109</v>
      </c>
      <c r="Q10" s="54" t="s">
        <v>3</v>
      </c>
    </row>
    <row r="11" spans="2:19" ht="15.75" thickBot="1">
      <c r="B11" s="168"/>
      <c r="C11" s="169"/>
      <c r="D11" s="169"/>
      <c r="E11" s="169"/>
      <c r="F11" s="169"/>
      <c r="G11" s="169"/>
      <c r="H11" s="169"/>
      <c r="I11" s="169"/>
      <c r="J11" s="169"/>
      <c r="K11" s="169"/>
      <c r="L11" s="169"/>
      <c r="M11" s="169"/>
      <c r="N11" s="169"/>
      <c r="O11" s="169"/>
      <c r="P11" s="169"/>
      <c r="Q11" s="170"/>
    </row>
    <row r="13" spans="2:19">
      <c r="O13" s="24"/>
      <c r="P13" s="24"/>
    </row>
    <row r="14" spans="2:19">
      <c r="N14" s="24"/>
      <c r="O14" s="24"/>
      <c r="P14" s="24"/>
    </row>
  </sheetData>
  <mergeCells count="4">
    <mergeCell ref="B2:Q2"/>
    <mergeCell ref="B3:Q3"/>
    <mergeCell ref="B10:C10"/>
    <mergeCell ref="B11:Q11"/>
  </mergeCells>
  <pageMargins left="0.7" right="0.7" top="0.75" bottom="0.75" header="0.3" footer="0.3"/>
  <ignoredErrors>
    <ignoredError sqref="D10:P10" formulaRange="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11"/>
  <sheetViews>
    <sheetView zoomScaleNormal="100" workbookViewId="0">
      <selection activeCell="Q19" sqref="Q19"/>
    </sheetView>
  </sheetViews>
  <sheetFormatPr defaultRowHeight="15"/>
  <cols>
    <col min="1" max="1" width="5.28515625" customWidth="1"/>
    <col min="2" max="2" width="2.5703125" bestFit="1" customWidth="1"/>
    <col min="3" max="3" width="23.85546875" bestFit="1" customWidth="1"/>
    <col min="4" max="4" width="4" bestFit="1" customWidth="1"/>
    <col min="5" max="5" width="4.140625" bestFit="1" customWidth="1"/>
    <col min="6" max="6" width="4" bestFit="1" customWidth="1"/>
    <col min="7" max="7" width="4.140625" bestFit="1" customWidth="1"/>
    <col min="8" max="8" width="4.28515625" bestFit="1" customWidth="1"/>
    <col min="9" max="9" width="4.140625" bestFit="1" customWidth="1"/>
    <col min="10" max="10" width="4.28515625" bestFit="1" customWidth="1"/>
    <col min="11" max="11" width="4.140625" bestFit="1" customWidth="1"/>
    <col min="12" max="12" width="4.28515625" bestFit="1" customWidth="1"/>
    <col min="13" max="13" width="4" bestFit="1" customWidth="1"/>
    <col min="14" max="14" width="4.140625" bestFit="1" customWidth="1"/>
    <col min="15" max="16" width="4.140625" customWidth="1"/>
    <col min="17" max="17" width="21" bestFit="1" customWidth="1"/>
  </cols>
  <sheetData>
    <row r="1" spans="2:22" ht="15.75" thickBot="1"/>
    <row r="2" spans="2:22" ht="24" customHeight="1">
      <c r="B2" s="162" t="s">
        <v>321</v>
      </c>
      <c r="C2" s="171"/>
      <c r="D2" s="171"/>
      <c r="E2" s="171"/>
      <c r="F2" s="171"/>
      <c r="G2" s="171"/>
      <c r="H2" s="171"/>
      <c r="I2" s="171"/>
      <c r="J2" s="171"/>
      <c r="K2" s="171"/>
      <c r="L2" s="171"/>
      <c r="M2" s="171"/>
      <c r="N2" s="171"/>
      <c r="O2" s="171"/>
      <c r="P2" s="171"/>
      <c r="Q2" s="172"/>
    </row>
    <row r="3" spans="2:22" ht="15.75" thickBot="1">
      <c r="B3" s="173" t="s">
        <v>236</v>
      </c>
      <c r="C3" s="174"/>
      <c r="D3" s="174"/>
      <c r="E3" s="174"/>
      <c r="F3" s="174"/>
      <c r="G3" s="174"/>
      <c r="H3" s="174"/>
      <c r="I3" s="174"/>
      <c r="J3" s="174"/>
      <c r="K3" s="174"/>
      <c r="L3" s="174"/>
      <c r="M3" s="174"/>
      <c r="N3" s="174"/>
      <c r="O3" s="174"/>
      <c r="P3" s="174"/>
      <c r="Q3" s="175"/>
    </row>
    <row r="4" spans="2:22" ht="17.25" thickBot="1">
      <c r="B4" s="55" t="s">
        <v>7</v>
      </c>
      <c r="C4" s="72" t="s">
        <v>318</v>
      </c>
      <c r="D4" s="145">
        <v>42522</v>
      </c>
      <c r="E4" s="145">
        <v>42552</v>
      </c>
      <c r="F4" s="145">
        <v>42583</v>
      </c>
      <c r="G4" s="145">
        <v>42614</v>
      </c>
      <c r="H4" s="145">
        <v>42644</v>
      </c>
      <c r="I4" s="145">
        <v>42675</v>
      </c>
      <c r="J4" s="145">
        <v>42705</v>
      </c>
      <c r="K4" s="145">
        <v>42736</v>
      </c>
      <c r="L4" s="145">
        <v>42767</v>
      </c>
      <c r="M4" s="145">
        <v>42795</v>
      </c>
      <c r="N4" s="145">
        <v>42826</v>
      </c>
      <c r="O4" s="145">
        <v>42856</v>
      </c>
      <c r="P4" s="145">
        <v>42887</v>
      </c>
      <c r="Q4" s="36" t="s">
        <v>319</v>
      </c>
    </row>
    <row r="5" spans="2:22">
      <c r="B5" s="40">
        <v>1</v>
      </c>
      <c r="C5" s="38" t="s">
        <v>312</v>
      </c>
      <c r="D5" s="147">
        <v>30</v>
      </c>
      <c r="E5" s="147">
        <v>36</v>
      </c>
      <c r="F5" s="147">
        <v>49</v>
      </c>
      <c r="G5" s="147">
        <v>53.695909151000002</v>
      </c>
      <c r="H5" s="147">
        <v>38.089685617000001</v>
      </c>
      <c r="I5" s="147">
        <v>41.238689665999999</v>
      </c>
      <c r="J5" s="147">
        <v>29.924825253000002</v>
      </c>
      <c r="K5" s="147">
        <v>44.674260299224791</v>
      </c>
      <c r="L5" s="147">
        <v>47.318835129</v>
      </c>
      <c r="M5" s="147">
        <v>38.950531282999997</v>
      </c>
      <c r="N5" s="147">
        <v>48.086076855999998</v>
      </c>
      <c r="O5" s="147">
        <v>35.956318733000003</v>
      </c>
      <c r="P5" s="147">
        <v>26.644530631999999</v>
      </c>
      <c r="Q5" s="52" t="s">
        <v>108</v>
      </c>
    </row>
    <row r="6" spans="2:22">
      <c r="B6" s="40">
        <v>2</v>
      </c>
      <c r="C6" s="38" t="s">
        <v>320</v>
      </c>
      <c r="D6" s="147">
        <v>58</v>
      </c>
      <c r="E6" s="147">
        <v>78</v>
      </c>
      <c r="F6" s="147">
        <v>67</v>
      </c>
      <c r="G6" s="147">
        <v>49.034447065000002</v>
      </c>
      <c r="H6" s="147">
        <v>31.006649414999998</v>
      </c>
      <c r="I6" s="147">
        <v>186.84786873300001</v>
      </c>
      <c r="J6" s="147">
        <v>37.366994382000001</v>
      </c>
      <c r="K6" s="147">
        <v>57.038166677370874</v>
      </c>
      <c r="L6" s="147">
        <v>32.403854207000002</v>
      </c>
      <c r="M6" s="147">
        <v>60.701217161999999</v>
      </c>
      <c r="N6" s="147">
        <v>174.87770243099999</v>
      </c>
      <c r="O6" s="147">
        <v>27.947745358999999</v>
      </c>
      <c r="P6" s="147">
        <v>48.219558714000001</v>
      </c>
      <c r="Q6" s="52" t="s">
        <v>109</v>
      </c>
    </row>
    <row r="7" spans="2:22">
      <c r="B7" s="40">
        <v>3</v>
      </c>
      <c r="C7" s="38" t="s">
        <v>314</v>
      </c>
      <c r="D7" s="147">
        <v>23</v>
      </c>
      <c r="E7" s="147">
        <v>19</v>
      </c>
      <c r="F7" s="147">
        <v>19</v>
      </c>
      <c r="G7" s="147">
        <v>14.804891439</v>
      </c>
      <c r="H7" s="147">
        <v>15.381201304999999</v>
      </c>
      <c r="I7" s="147">
        <v>23.080009323999999</v>
      </c>
      <c r="J7" s="147">
        <v>20.936678654000001</v>
      </c>
      <c r="K7" s="147">
        <v>20.539039302999999</v>
      </c>
      <c r="L7" s="147">
        <v>18.507726587000001</v>
      </c>
      <c r="M7" s="147">
        <v>48.000538702999997</v>
      </c>
      <c r="N7" s="147">
        <v>46.028833814999999</v>
      </c>
      <c r="O7" s="147">
        <v>26.409447501999999</v>
      </c>
      <c r="P7" s="147">
        <v>24.121163447000001</v>
      </c>
      <c r="Q7" s="52" t="s">
        <v>110</v>
      </c>
    </row>
    <row r="8" spans="2:22">
      <c r="B8" s="40">
        <v>4</v>
      </c>
      <c r="C8" s="38" t="s">
        <v>315</v>
      </c>
      <c r="D8" s="147">
        <v>46</v>
      </c>
      <c r="E8" s="147">
        <v>50</v>
      </c>
      <c r="F8" s="147">
        <v>72</v>
      </c>
      <c r="G8" s="147">
        <v>68.775496462999996</v>
      </c>
      <c r="H8" s="147">
        <v>88.332868356999995</v>
      </c>
      <c r="I8" s="147">
        <v>97.263771215000006</v>
      </c>
      <c r="J8" s="147">
        <v>81.588761105580005</v>
      </c>
      <c r="K8" s="147">
        <v>63.178515877300001</v>
      </c>
      <c r="L8" s="147">
        <v>54.49107800358</v>
      </c>
      <c r="M8" s="147">
        <v>63.75685375226</v>
      </c>
      <c r="N8" s="147">
        <v>49.619635645260004</v>
      </c>
      <c r="O8" s="147">
        <v>50.367317448089999</v>
      </c>
      <c r="P8" s="147">
        <v>49.735648374089998</v>
      </c>
      <c r="Q8" s="52" t="s">
        <v>111</v>
      </c>
    </row>
    <row r="9" spans="2:22">
      <c r="B9" s="40">
        <v>5</v>
      </c>
      <c r="C9" s="38" t="s">
        <v>316</v>
      </c>
      <c r="D9" s="147">
        <v>452</v>
      </c>
      <c r="E9" s="147">
        <v>454</v>
      </c>
      <c r="F9" s="147">
        <v>459</v>
      </c>
      <c r="G9" s="147">
        <v>459.23215514399999</v>
      </c>
      <c r="H9" s="147">
        <v>457.40647354200001</v>
      </c>
      <c r="I9" s="147">
        <v>158.60822166599999</v>
      </c>
      <c r="J9" s="147">
        <v>120.254724087</v>
      </c>
      <c r="K9" s="147">
        <v>38.105123125120002</v>
      </c>
      <c r="L9" s="147">
        <v>38.141725297999997</v>
      </c>
      <c r="M9" s="147">
        <v>39.308965325999999</v>
      </c>
      <c r="N9" s="147">
        <v>38.773229659999998</v>
      </c>
      <c r="O9" s="147">
        <v>38.531620216</v>
      </c>
      <c r="P9" s="147">
        <v>46.162331569999999</v>
      </c>
      <c r="Q9" s="52" t="s">
        <v>112</v>
      </c>
    </row>
    <row r="10" spans="2:22" ht="15.75" thickBot="1">
      <c r="B10" s="190" t="s">
        <v>3</v>
      </c>
      <c r="C10" s="191"/>
      <c r="D10" s="123">
        <f t="shared" ref="D10:P10" si="0">SUM(D5:D9)</f>
        <v>609</v>
      </c>
      <c r="E10" s="123">
        <f t="shared" si="0"/>
        <v>637</v>
      </c>
      <c r="F10" s="123">
        <f t="shared" si="0"/>
        <v>666</v>
      </c>
      <c r="G10" s="123">
        <f t="shared" si="0"/>
        <v>645.54289926199999</v>
      </c>
      <c r="H10" s="123">
        <f t="shared" si="0"/>
        <v>630.21687823599996</v>
      </c>
      <c r="I10" s="123">
        <f t="shared" si="0"/>
        <v>507.03856060400005</v>
      </c>
      <c r="J10" s="123">
        <f t="shared" si="0"/>
        <v>290.07198348157999</v>
      </c>
      <c r="K10" s="123">
        <f t="shared" si="0"/>
        <v>223.53510528201568</v>
      </c>
      <c r="L10" s="123">
        <f t="shared" si="0"/>
        <v>190.86321922458001</v>
      </c>
      <c r="M10" s="123">
        <f t="shared" si="0"/>
        <v>250.71810622626001</v>
      </c>
      <c r="N10" s="123">
        <f t="shared" si="0"/>
        <v>357.38547840726005</v>
      </c>
      <c r="O10" s="123">
        <f t="shared" si="0"/>
        <v>179.21244925809</v>
      </c>
      <c r="P10" s="123">
        <f t="shared" si="0"/>
        <v>194.88323273709</v>
      </c>
      <c r="Q10" s="54" t="s">
        <v>3</v>
      </c>
      <c r="V10" t="s">
        <v>365</v>
      </c>
    </row>
    <row r="11" spans="2:22" ht="15.75" thickBot="1">
      <c r="B11" s="168"/>
      <c r="C11" s="169"/>
      <c r="D11" s="169"/>
      <c r="E11" s="169"/>
      <c r="F11" s="169"/>
      <c r="G11" s="169"/>
      <c r="H11" s="169"/>
      <c r="I11" s="169"/>
      <c r="J11" s="169"/>
      <c r="K11" s="169"/>
      <c r="L11" s="169"/>
      <c r="M11" s="169"/>
      <c r="N11" s="169"/>
      <c r="O11" s="169"/>
      <c r="P11" s="169"/>
      <c r="Q11" s="170"/>
    </row>
  </sheetData>
  <mergeCells count="4">
    <mergeCell ref="B2:Q2"/>
    <mergeCell ref="B3:Q3"/>
    <mergeCell ref="B10:C10"/>
    <mergeCell ref="B11:Q11"/>
  </mergeCells>
  <pageMargins left="0.7" right="0.7" top="0.75" bottom="0.75" header="0.3" footer="0.3"/>
  <ignoredErrors>
    <ignoredError sqref="D10:P10" formulaRange="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1"/>
  <sheetViews>
    <sheetView zoomScaleNormal="100" workbookViewId="0">
      <selection activeCell="D10" sqref="D10:P10"/>
    </sheetView>
  </sheetViews>
  <sheetFormatPr defaultRowHeight="15"/>
  <cols>
    <col min="1" max="1" width="5.140625" customWidth="1"/>
    <col min="2" max="2" width="2.7109375" bestFit="1" customWidth="1"/>
    <col min="3" max="3" width="24.42578125" bestFit="1" customWidth="1"/>
    <col min="4" max="4" width="4" bestFit="1" customWidth="1"/>
    <col min="5" max="5" width="4.140625" bestFit="1" customWidth="1"/>
    <col min="6" max="6" width="4" bestFit="1" customWidth="1"/>
    <col min="7" max="7" width="4.140625" bestFit="1" customWidth="1"/>
    <col min="8" max="8" width="4.28515625" bestFit="1" customWidth="1"/>
    <col min="9" max="9" width="4.140625" bestFit="1" customWidth="1"/>
    <col min="10" max="10" width="4.28515625" bestFit="1" customWidth="1"/>
    <col min="11" max="11" width="4.140625" bestFit="1" customWidth="1"/>
    <col min="12" max="12" width="4.28515625" bestFit="1" customWidth="1"/>
    <col min="13" max="13" width="4" bestFit="1" customWidth="1"/>
    <col min="14" max="14" width="4.140625" bestFit="1" customWidth="1"/>
    <col min="15" max="16" width="4.140625" customWidth="1"/>
    <col min="17" max="17" width="21" bestFit="1" customWidth="1"/>
  </cols>
  <sheetData>
    <row r="1" spans="2:17" ht="15.75" thickBot="1"/>
    <row r="2" spans="2:17" ht="27" customHeight="1">
      <c r="B2" s="162" t="s">
        <v>322</v>
      </c>
      <c r="C2" s="171"/>
      <c r="D2" s="171"/>
      <c r="E2" s="171"/>
      <c r="F2" s="171"/>
      <c r="G2" s="171"/>
      <c r="H2" s="171"/>
      <c r="I2" s="171"/>
      <c r="J2" s="171"/>
      <c r="K2" s="171"/>
      <c r="L2" s="171"/>
      <c r="M2" s="171"/>
      <c r="N2" s="171"/>
      <c r="O2" s="171"/>
      <c r="P2" s="171"/>
      <c r="Q2" s="172"/>
    </row>
    <row r="3" spans="2:17" ht="15.75" thickBot="1">
      <c r="B3" s="173" t="s">
        <v>236</v>
      </c>
      <c r="C3" s="174"/>
      <c r="D3" s="174"/>
      <c r="E3" s="174"/>
      <c r="F3" s="174"/>
      <c r="G3" s="174"/>
      <c r="H3" s="174"/>
      <c r="I3" s="174"/>
      <c r="J3" s="174"/>
      <c r="K3" s="174"/>
      <c r="L3" s="174"/>
      <c r="M3" s="174"/>
      <c r="N3" s="174"/>
      <c r="O3" s="174"/>
      <c r="P3" s="174"/>
      <c r="Q3" s="175"/>
    </row>
    <row r="4" spans="2:17" ht="17.25" thickBot="1">
      <c r="B4" s="55" t="s">
        <v>7</v>
      </c>
      <c r="C4" s="72" t="s">
        <v>318</v>
      </c>
      <c r="D4" s="145">
        <v>42522</v>
      </c>
      <c r="E4" s="145">
        <v>42552</v>
      </c>
      <c r="F4" s="145">
        <v>42583</v>
      </c>
      <c r="G4" s="145">
        <v>42614</v>
      </c>
      <c r="H4" s="145">
        <v>42644</v>
      </c>
      <c r="I4" s="145">
        <v>42675</v>
      </c>
      <c r="J4" s="145">
        <v>42705</v>
      </c>
      <c r="K4" s="145">
        <v>42736</v>
      </c>
      <c r="L4" s="145">
        <v>42767</v>
      </c>
      <c r="M4" s="145">
        <v>42795</v>
      </c>
      <c r="N4" s="145">
        <v>42826</v>
      </c>
      <c r="O4" s="145">
        <v>42856</v>
      </c>
      <c r="P4" s="145">
        <v>42887</v>
      </c>
      <c r="Q4" s="36" t="s">
        <v>319</v>
      </c>
    </row>
    <row r="5" spans="2:17">
      <c r="B5" s="40">
        <v>1</v>
      </c>
      <c r="C5" s="38" t="s">
        <v>113</v>
      </c>
      <c r="D5" s="147">
        <v>27</v>
      </c>
      <c r="E5" s="147">
        <v>19</v>
      </c>
      <c r="F5" s="147">
        <v>20</v>
      </c>
      <c r="G5" s="147">
        <v>16.766437581999998</v>
      </c>
      <c r="H5" s="147">
        <v>23.985870829</v>
      </c>
      <c r="I5" s="147">
        <v>30.703390329000001</v>
      </c>
      <c r="J5" s="147">
        <v>22.49159702708112</v>
      </c>
      <c r="K5" s="147">
        <v>32.479650079482241</v>
      </c>
      <c r="L5" s="147">
        <v>22.20841209129927</v>
      </c>
      <c r="M5" s="147">
        <v>28.509332415893638</v>
      </c>
      <c r="N5" s="147">
        <v>49.326274433260807</v>
      </c>
      <c r="O5" s="147">
        <v>46.866238883260806</v>
      </c>
      <c r="P5" s="147">
        <v>26.249115921716982</v>
      </c>
      <c r="Q5" s="52" t="s">
        <v>108</v>
      </c>
    </row>
    <row r="6" spans="2:17">
      <c r="B6" s="40">
        <v>2</v>
      </c>
      <c r="C6" s="38" t="s">
        <v>114</v>
      </c>
      <c r="D6" s="147">
        <v>50</v>
      </c>
      <c r="E6" s="147">
        <v>117</v>
      </c>
      <c r="F6" s="147">
        <v>43</v>
      </c>
      <c r="G6" s="147">
        <v>25.761017620000001</v>
      </c>
      <c r="H6" s="147">
        <v>23.358159917999998</v>
      </c>
      <c r="I6" s="147">
        <v>56.275968982999999</v>
      </c>
      <c r="J6" s="147">
        <v>8.8489511660044595</v>
      </c>
      <c r="K6" s="147">
        <v>19.014092568004461</v>
      </c>
      <c r="L6" s="147">
        <v>16.914415191004458</v>
      </c>
      <c r="M6" s="147">
        <v>109.15518717900446</v>
      </c>
      <c r="N6" s="147">
        <v>75.48178292700446</v>
      </c>
      <c r="O6" s="147">
        <v>37.288720627004466</v>
      </c>
      <c r="P6" s="147">
        <v>61.762534949004454</v>
      </c>
      <c r="Q6" s="52" t="s">
        <v>109</v>
      </c>
    </row>
    <row r="7" spans="2:17">
      <c r="B7" s="40">
        <v>3</v>
      </c>
      <c r="C7" s="38" t="s">
        <v>115</v>
      </c>
      <c r="D7" s="147">
        <v>0</v>
      </c>
      <c r="E7" s="147">
        <v>0</v>
      </c>
      <c r="F7" s="147">
        <v>0</v>
      </c>
      <c r="G7" s="147">
        <v>0.28556062100000001</v>
      </c>
      <c r="H7" s="147">
        <v>0.28556062100000001</v>
      </c>
      <c r="I7" s="147">
        <v>0.28556062100000001</v>
      </c>
      <c r="J7" s="147">
        <v>0.28556062100000001</v>
      </c>
      <c r="K7" s="147">
        <v>0.28546300000000002</v>
      </c>
      <c r="L7" s="147">
        <v>0.28556062100000001</v>
      </c>
      <c r="M7" s="147">
        <v>0.28556062100000001</v>
      </c>
      <c r="N7" s="147">
        <v>0.28556062100000001</v>
      </c>
      <c r="O7" s="147">
        <v>0.28556062100000001</v>
      </c>
      <c r="P7" s="147">
        <v>0.28556062100000001</v>
      </c>
      <c r="Q7" s="52" t="s">
        <v>110</v>
      </c>
    </row>
    <row r="8" spans="2:17">
      <c r="B8" s="40">
        <v>4</v>
      </c>
      <c r="C8" s="38" t="s">
        <v>116</v>
      </c>
      <c r="D8" s="147">
        <v>59</v>
      </c>
      <c r="E8" s="147">
        <v>53</v>
      </c>
      <c r="F8" s="147">
        <v>67</v>
      </c>
      <c r="G8" s="147">
        <v>66.115112120999996</v>
      </c>
      <c r="H8" s="147">
        <v>63.526404032999999</v>
      </c>
      <c r="I8" s="147">
        <v>65.605600236000001</v>
      </c>
      <c r="J8" s="147">
        <v>70.447881175225092</v>
      </c>
      <c r="K8" s="147">
        <v>60.81373618122111</v>
      </c>
      <c r="L8" s="147">
        <v>62.00370100735968</v>
      </c>
      <c r="M8" s="147">
        <v>70.574325926333984</v>
      </c>
      <c r="N8" s="147">
        <v>59.668113410633204</v>
      </c>
      <c r="O8" s="147">
        <v>54.633009436953202</v>
      </c>
      <c r="P8" s="147">
        <v>40.853276113395211</v>
      </c>
      <c r="Q8" s="52" t="s">
        <v>111</v>
      </c>
    </row>
    <row r="9" spans="2:17">
      <c r="B9" s="40">
        <v>5</v>
      </c>
      <c r="C9" s="38" t="s">
        <v>117</v>
      </c>
      <c r="D9" s="147">
        <v>62</v>
      </c>
      <c r="E9" s="147">
        <v>63</v>
      </c>
      <c r="F9" s="147">
        <v>91</v>
      </c>
      <c r="G9" s="147">
        <v>121.52088799800001</v>
      </c>
      <c r="H9" s="147">
        <v>96.482672897</v>
      </c>
      <c r="I9" s="147">
        <v>99.262327599000002</v>
      </c>
      <c r="J9" s="147">
        <v>102.98706085302524</v>
      </c>
      <c r="K9" s="147">
        <v>57.537701897932365</v>
      </c>
      <c r="L9" s="147">
        <v>74.453609789899232</v>
      </c>
      <c r="M9" s="147">
        <v>247.87056371574403</v>
      </c>
      <c r="N9" s="147">
        <v>214.66985267605273</v>
      </c>
      <c r="O9" s="147">
        <v>255.39203734779272</v>
      </c>
      <c r="P9" s="147">
        <v>261.16132034501368</v>
      </c>
      <c r="Q9" s="52" t="s">
        <v>112</v>
      </c>
    </row>
    <row r="10" spans="2:17" ht="15.75" thickBot="1">
      <c r="B10" s="192" t="s">
        <v>3</v>
      </c>
      <c r="C10" s="193"/>
      <c r="D10" s="123">
        <f t="shared" ref="D10:P10" si="0">SUM(D5:D9)</f>
        <v>198</v>
      </c>
      <c r="E10" s="123">
        <f t="shared" si="0"/>
        <v>252</v>
      </c>
      <c r="F10" s="123">
        <f t="shared" si="0"/>
        <v>221</v>
      </c>
      <c r="G10" s="123">
        <f t="shared" si="0"/>
        <v>230.44901594200002</v>
      </c>
      <c r="H10" s="123">
        <f t="shared" si="0"/>
        <v>207.638668298</v>
      </c>
      <c r="I10" s="123">
        <f t="shared" si="0"/>
        <v>252.132847768</v>
      </c>
      <c r="J10" s="123">
        <f t="shared" si="0"/>
        <v>205.06105084233593</v>
      </c>
      <c r="K10" s="123">
        <f t="shared" si="0"/>
        <v>170.13064372664019</v>
      </c>
      <c r="L10" s="123">
        <f t="shared" si="0"/>
        <v>175.86569870056263</v>
      </c>
      <c r="M10" s="123">
        <f t="shared" si="0"/>
        <v>456.39496985797609</v>
      </c>
      <c r="N10" s="123">
        <f t="shared" si="0"/>
        <v>399.43158406795123</v>
      </c>
      <c r="O10" s="123">
        <f t="shared" si="0"/>
        <v>394.4655669160112</v>
      </c>
      <c r="P10" s="123">
        <f t="shared" si="0"/>
        <v>390.31180795013034</v>
      </c>
      <c r="Q10" s="54" t="s">
        <v>3</v>
      </c>
    </row>
    <row r="11" spans="2:17" ht="15.75" thickBot="1">
      <c r="B11" s="168"/>
      <c r="C11" s="169"/>
      <c r="D11" s="169"/>
      <c r="E11" s="169"/>
      <c r="F11" s="169"/>
      <c r="G11" s="169"/>
      <c r="H11" s="169"/>
      <c r="I11" s="169"/>
      <c r="J11" s="169"/>
      <c r="K11" s="169"/>
      <c r="L11" s="169"/>
      <c r="M11" s="169"/>
      <c r="N11" s="169"/>
      <c r="O11" s="169"/>
      <c r="P11" s="169"/>
      <c r="Q11" s="170"/>
    </row>
  </sheetData>
  <mergeCells count="4">
    <mergeCell ref="B2:Q2"/>
    <mergeCell ref="B3:Q3"/>
    <mergeCell ref="B10:C10"/>
    <mergeCell ref="B11:Q11"/>
  </mergeCells>
  <pageMargins left="0.7" right="0.7" top="0.75" bottom="0.75" header="0.3" footer="0.3"/>
  <ignoredErrors>
    <ignoredError sqref="D10:P10" formulaRange="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zoomScaleNormal="100" workbookViewId="0">
      <selection activeCell="D18" sqref="D18:P19"/>
    </sheetView>
  </sheetViews>
  <sheetFormatPr defaultRowHeight="15"/>
  <cols>
    <col min="1" max="1" width="3.85546875" customWidth="1"/>
    <col min="2" max="2" width="2.5703125" bestFit="1" customWidth="1"/>
    <col min="3" max="3" width="23" bestFit="1" customWidth="1"/>
    <col min="4" max="4" width="4.28515625" bestFit="1" customWidth="1"/>
    <col min="5" max="5" width="4.42578125" bestFit="1" customWidth="1"/>
    <col min="6" max="7" width="4.7109375" bestFit="1" customWidth="1"/>
    <col min="8" max="9" width="5.140625" bestFit="1" customWidth="1"/>
    <col min="10" max="10" width="5.28515625" bestFit="1" customWidth="1"/>
    <col min="11" max="11" width="4.85546875" bestFit="1" customWidth="1"/>
    <col min="12" max="12" width="4.7109375" bestFit="1" customWidth="1"/>
    <col min="13" max="14" width="4.140625" bestFit="1" customWidth="1"/>
    <col min="15" max="16" width="4.140625" customWidth="1"/>
    <col min="17" max="17" width="19.5703125" bestFit="1" customWidth="1"/>
  </cols>
  <sheetData>
    <row r="1" spans="1:17" ht="15.75" thickBot="1"/>
    <row r="2" spans="1:17" ht="30.75" customHeight="1">
      <c r="B2" s="162" t="s">
        <v>339</v>
      </c>
      <c r="C2" s="171"/>
      <c r="D2" s="171"/>
      <c r="E2" s="171"/>
      <c r="F2" s="171"/>
      <c r="G2" s="171"/>
      <c r="H2" s="171"/>
      <c r="I2" s="171"/>
      <c r="J2" s="171"/>
      <c r="K2" s="171"/>
      <c r="L2" s="171"/>
      <c r="M2" s="171"/>
      <c r="N2" s="171"/>
      <c r="O2" s="171"/>
      <c r="P2" s="171"/>
      <c r="Q2" s="172"/>
    </row>
    <row r="3" spans="1:17" ht="15.75" thickBot="1">
      <c r="B3" s="173" t="s">
        <v>236</v>
      </c>
      <c r="C3" s="174"/>
      <c r="D3" s="174"/>
      <c r="E3" s="174"/>
      <c r="F3" s="174"/>
      <c r="G3" s="174"/>
      <c r="H3" s="174"/>
      <c r="I3" s="174"/>
      <c r="J3" s="174"/>
      <c r="K3" s="174"/>
      <c r="L3" s="174"/>
      <c r="M3" s="174"/>
      <c r="N3" s="174"/>
      <c r="O3" s="174"/>
      <c r="P3" s="174"/>
      <c r="Q3" s="175"/>
    </row>
    <row r="4" spans="1:17" ht="15.75" thickBot="1">
      <c r="A4" s="24"/>
      <c r="B4" s="55" t="s">
        <v>7</v>
      </c>
      <c r="C4" s="72" t="s">
        <v>323</v>
      </c>
      <c r="D4" s="145">
        <v>42522</v>
      </c>
      <c r="E4" s="145">
        <v>42552</v>
      </c>
      <c r="F4" s="145">
        <v>42583</v>
      </c>
      <c r="G4" s="145">
        <v>42614</v>
      </c>
      <c r="H4" s="145">
        <v>42644</v>
      </c>
      <c r="I4" s="145">
        <v>42675</v>
      </c>
      <c r="J4" s="145">
        <v>42705</v>
      </c>
      <c r="K4" s="145">
        <v>42736</v>
      </c>
      <c r="L4" s="145">
        <v>42767</v>
      </c>
      <c r="M4" s="145">
        <v>42795</v>
      </c>
      <c r="N4" s="145">
        <v>42826</v>
      </c>
      <c r="O4" s="145">
        <v>42856</v>
      </c>
      <c r="P4" s="145">
        <v>42887</v>
      </c>
      <c r="Q4" s="36" t="s">
        <v>324</v>
      </c>
    </row>
    <row r="5" spans="1:17">
      <c r="A5" s="24"/>
      <c r="B5" s="90"/>
      <c r="C5" s="91" t="s">
        <v>325</v>
      </c>
      <c r="D5" s="58"/>
      <c r="E5" s="58"/>
      <c r="F5" s="58"/>
      <c r="G5" s="58"/>
      <c r="H5" s="58"/>
      <c r="I5" s="58"/>
      <c r="J5" s="58"/>
      <c r="K5" s="58"/>
      <c r="L5" s="58"/>
      <c r="M5" s="58"/>
      <c r="N5" s="58"/>
      <c r="O5" s="58"/>
      <c r="P5" s="58"/>
      <c r="Q5" s="38"/>
    </row>
    <row r="6" spans="1:17">
      <c r="A6" s="24"/>
      <c r="B6" s="40">
        <v>1</v>
      </c>
      <c r="C6" s="38" t="s">
        <v>326</v>
      </c>
      <c r="D6" s="147">
        <v>5490</v>
      </c>
      <c r="E6" s="147">
        <v>6425</v>
      </c>
      <c r="F6" s="147">
        <v>7351</v>
      </c>
      <c r="G6" s="147">
        <v>8318.9619180820009</v>
      </c>
      <c r="H6" s="147">
        <v>9142.8122387059993</v>
      </c>
      <c r="I6" s="147">
        <v>10115.768201768</v>
      </c>
      <c r="J6" s="147">
        <v>11605.279166458125</v>
      </c>
      <c r="K6" s="147">
        <v>1651.642177187756</v>
      </c>
      <c r="L6" s="147">
        <v>2530.3230179365373</v>
      </c>
      <c r="M6" s="147">
        <v>3645.9043569390878</v>
      </c>
      <c r="N6" s="147">
        <f>SUM('T24'!N6,'T25'!N6,'T26'!N6)</f>
        <v>4273.2686786514096</v>
      </c>
      <c r="O6" s="147">
        <f>SUM('T24'!O6,'T25'!O6,'T26'!O6)</f>
        <v>5543.862752077991</v>
      </c>
      <c r="P6" s="147">
        <f>SUM('T24'!P6,'T25'!P6,'T26'!P6)</f>
        <v>6600.7512101248385</v>
      </c>
      <c r="Q6" s="52" t="s">
        <v>120</v>
      </c>
    </row>
    <row r="7" spans="1:17">
      <c r="A7" s="24"/>
      <c r="B7" s="40">
        <v>2</v>
      </c>
      <c r="C7" s="38" t="s">
        <v>327</v>
      </c>
      <c r="D7" s="147">
        <v>708</v>
      </c>
      <c r="E7" s="147">
        <v>751</v>
      </c>
      <c r="F7" s="147">
        <v>767</v>
      </c>
      <c r="G7" s="147">
        <v>802.57070022800008</v>
      </c>
      <c r="H7" s="147">
        <v>820.481984227</v>
      </c>
      <c r="I7" s="147">
        <v>855.20888194400004</v>
      </c>
      <c r="J7" s="147">
        <v>981.41310208904997</v>
      </c>
      <c r="K7" s="147">
        <v>39.627745189639995</v>
      </c>
      <c r="L7" s="147">
        <v>64.634463348409994</v>
      </c>
      <c r="M7" s="147">
        <v>200.63520070814999</v>
      </c>
      <c r="N7" s="147">
        <f>SUM('T24'!N7,'T25'!N7,'T26'!N7)</f>
        <v>404.89226683332004</v>
      </c>
      <c r="O7" s="147">
        <f>SUM('T24'!O7,'T25'!O7,'T26'!O7)</f>
        <v>691.74323132302004</v>
      </c>
      <c r="P7" s="147">
        <f>SUM('T24'!P7,'T25'!P7,'T26'!P7)</f>
        <v>848.31033255466002</v>
      </c>
      <c r="Q7" s="52" t="s">
        <v>121</v>
      </c>
    </row>
    <row r="8" spans="1:17">
      <c r="A8" s="24"/>
      <c r="B8" s="40">
        <v>3</v>
      </c>
      <c r="C8" s="38" t="s">
        <v>328</v>
      </c>
      <c r="D8" s="147">
        <v>205</v>
      </c>
      <c r="E8" s="147">
        <v>231</v>
      </c>
      <c r="F8" s="147">
        <v>268</v>
      </c>
      <c r="G8" s="147">
        <v>301.70596708099998</v>
      </c>
      <c r="H8" s="147">
        <v>344.49510788100002</v>
      </c>
      <c r="I8" s="147">
        <v>392.180506025</v>
      </c>
      <c r="J8" s="147">
        <v>434.61294786769997</v>
      </c>
      <c r="K8" s="147">
        <v>51.754393251319996</v>
      </c>
      <c r="L8" s="147">
        <v>94.632932423889997</v>
      </c>
      <c r="M8" s="147">
        <v>151.79116021754999</v>
      </c>
      <c r="N8" s="147">
        <f>SUM('T24'!N8,'T25'!N8,'T26'!N8)</f>
        <v>189.71217523653999</v>
      </c>
      <c r="O8" s="147">
        <f>SUM('T24'!O8,'T25'!O8,'T26'!O8)</f>
        <v>249.85582177192998</v>
      </c>
      <c r="P8" s="147">
        <f>SUM('T24'!P8,'T25'!P8,'T26'!P8)</f>
        <v>302.88042403203997</v>
      </c>
      <c r="Q8" s="52" t="s">
        <v>122</v>
      </c>
    </row>
    <row r="9" spans="1:17">
      <c r="A9" s="24"/>
      <c r="B9" s="40">
        <v>4</v>
      </c>
      <c r="C9" s="38" t="s">
        <v>329</v>
      </c>
      <c r="D9" s="147">
        <v>911</v>
      </c>
      <c r="E9" s="147">
        <v>1202</v>
      </c>
      <c r="F9" s="147">
        <v>1617</v>
      </c>
      <c r="G9" s="147">
        <v>2028.3586300540001</v>
      </c>
      <c r="H9" s="147">
        <v>2145.4732614640002</v>
      </c>
      <c r="I9" s="147">
        <v>2830.7219619279999</v>
      </c>
      <c r="J9" s="147">
        <v>3044.1419499717399</v>
      </c>
      <c r="K9" s="147">
        <v>225.62992904167893</v>
      </c>
      <c r="L9" s="147">
        <v>340.21342964111</v>
      </c>
      <c r="M9" s="147">
        <v>666.01228552628004</v>
      </c>
      <c r="N9" s="147">
        <f>SUM('T24'!N9,'T25'!N9,'T26'!N9)</f>
        <v>863.3032066526979</v>
      </c>
      <c r="O9" s="147">
        <f>SUM('T24'!O9,'T25'!O9,'T26'!O9)</f>
        <v>1077.8149629023287</v>
      </c>
      <c r="P9" s="147">
        <f>SUM('T24'!P9,'T25'!P9,'T26'!P9)</f>
        <v>1275.1980832559263</v>
      </c>
      <c r="Q9" s="52" t="s">
        <v>123</v>
      </c>
    </row>
    <row r="10" spans="1:17">
      <c r="B10" s="40">
        <v>5</v>
      </c>
      <c r="C10" s="38" t="s">
        <v>330</v>
      </c>
      <c r="D10" s="147">
        <v>363.2</v>
      </c>
      <c r="E10" s="147">
        <v>343</v>
      </c>
      <c r="F10" s="147">
        <v>347</v>
      </c>
      <c r="G10" s="147">
        <v>346.97031975900001</v>
      </c>
      <c r="H10" s="147">
        <v>388.35258825599999</v>
      </c>
      <c r="I10" s="147">
        <v>347.22095362300001</v>
      </c>
      <c r="J10" s="147">
        <v>31.108964654320001</v>
      </c>
      <c r="K10" s="147">
        <v>2.2848953091099999</v>
      </c>
      <c r="L10" s="147">
        <v>1.82720582125</v>
      </c>
      <c r="M10" s="147">
        <v>3.9572457604000002</v>
      </c>
      <c r="N10" s="147">
        <f>SUM('T24'!N10,'T25'!N10,'T26'!N10)</f>
        <v>6.1969369083099988</v>
      </c>
      <c r="O10" s="147">
        <f>SUM('T24'!O10,'T25'!O10,'T26'!O10)</f>
        <v>9.7583852684400014</v>
      </c>
      <c r="P10" s="147">
        <f>SUM('T24'!P10,'T25'!P10,'T26'!P10)</f>
        <v>9.0429316937599999</v>
      </c>
      <c r="Q10" s="52" t="s">
        <v>124</v>
      </c>
    </row>
    <row r="11" spans="1:17">
      <c r="B11" s="86"/>
      <c r="C11" s="89" t="s">
        <v>331</v>
      </c>
      <c r="D11" s="125">
        <f t="shared" ref="D11:P11" si="0">SUM(D6:D10)</f>
        <v>7677.2</v>
      </c>
      <c r="E11" s="125">
        <f t="shared" si="0"/>
        <v>8952</v>
      </c>
      <c r="F11" s="125">
        <f t="shared" si="0"/>
        <v>10350</v>
      </c>
      <c r="G11" s="125">
        <f t="shared" si="0"/>
        <v>11798.567535204</v>
      </c>
      <c r="H11" s="125">
        <f t="shared" si="0"/>
        <v>12841.615180534001</v>
      </c>
      <c r="I11" s="125">
        <f t="shared" si="0"/>
        <v>14541.100505288001</v>
      </c>
      <c r="J11" s="125">
        <f t="shared" si="0"/>
        <v>16096.556131040936</v>
      </c>
      <c r="K11" s="125">
        <f t="shared" si="0"/>
        <v>1970.9391399795049</v>
      </c>
      <c r="L11" s="125">
        <f t="shared" si="0"/>
        <v>3031.6310491711974</v>
      </c>
      <c r="M11" s="125">
        <f t="shared" si="0"/>
        <v>4668.3002491514681</v>
      </c>
      <c r="N11" s="125">
        <f t="shared" si="0"/>
        <v>5737.373264282277</v>
      </c>
      <c r="O11" s="148">
        <f t="shared" si="0"/>
        <v>7573.0351533437097</v>
      </c>
      <c r="P11" s="148">
        <f t="shared" si="0"/>
        <v>9036.1829816612244</v>
      </c>
      <c r="Q11" s="87" t="s">
        <v>125</v>
      </c>
    </row>
    <row r="12" spans="1:17">
      <c r="B12" s="85"/>
      <c r="C12" s="38" t="s">
        <v>332</v>
      </c>
      <c r="D12" s="116"/>
      <c r="E12" s="116"/>
      <c r="F12" s="116"/>
      <c r="G12" s="116"/>
      <c r="H12" s="116"/>
      <c r="I12" s="116"/>
      <c r="J12" s="116"/>
      <c r="K12" s="116"/>
      <c r="L12" s="116"/>
      <c r="M12" s="116"/>
      <c r="N12" s="116"/>
      <c r="O12" s="116"/>
      <c r="P12" s="116"/>
      <c r="Q12" s="52" t="s">
        <v>126</v>
      </c>
    </row>
    <row r="13" spans="1:17">
      <c r="B13" s="40">
        <v>1</v>
      </c>
      <c r="C13" s="49" t="s">
        <v>333</v>
      </c>
      <c r="D13" s="146">
        <v>34</v>
      </c>
      <c r="E13" s="146">
        <v>39</v>
      </c>
      <c r="F13" s="146">
        <v>47</v>
      </c>
      <c r="G13" s="146">
        <v>53.329045788999998</v>
      </c>
      <c r="H13" s="146">
        <v>59.875984133999999</v>
      </c>
      <c r="I13" s="146">
        <v>66.026182081000002</v>
      </c>
      <c r="J13" s="146">
        <v>84.869458447652733</v>
      </c>
      <c r="K13" s="146">
        <v>11.270864207988211</v>
      </c>
      <c r="L13" s="146">
        <v>14.280314670653</v>
      </c>
      <c r="M13" s="146">
        <v>26.925937543286913</v>
      </c>
      <c r="N13" s="146">
        <f>SUM('T24'!N13,'T25'!N13,'T26'!N13)</f>
        <v>33.348405528524289</v>
      </c>
      <c r="O13" s="146">
        <f>SUM('T24'!O13,'T25'!O13,'T26'!O13)</f>
        <v>42.984802594224291</v>
      </c>
      <c r="P13" s="146">
        <f>SUM('T24'!P13,'T25'!P13,'T26'!P13)</f>
        <v>49.949774738151014</v>
      </c>
      <c r="Q13" s="64" t="s">
        <v>127</v>
      </c>
    </row>
    <row r="14" spans="1:17">
      <c r="B14" s="40">
        <v>2</v>
      </c>
      <c r="C14" s="38" t="s">
        <v>334</v>
      </c>
      <c r="D14" s="147">
        <v>33</v>
      </c>
      <c r="E14" s="147">
        <v>38</v>
      </c>
      <c r="F14" s="147">
        <v>44</v>
      </c>
      <c r="G14" s="147">
        <v>45.540173922000001</v>
      </c>
      <c r="H14" s="147">
        <v>55.317417673000001</v>
      </c>
      <c r="I14" s="147">
        <v>59.332365187000001</v>
      </c>
      <c r="J14" s="146">
        <v>84.062628623999998</v>
      </c>
      <c r="K14" s="146">
        <v>4.8592769120000003</v>
      </c>
      <c r="L14" s="146">
        <v>12.424744864680001</v>
      </c>
      <c r="M14" s="146">
        <v>16.81687583375</v>
      </c>
      <c r="N14" s="146">
        <f>SUM('T24'!N14,'T25'!N14,'T26'!N14)</f>
        <v>22.23193853675</v>
      </c>
      <c r="O14" s="146">
        <f>SUM('T24'!O14,'T25'!O14,'T26'!O14)</f>
        <v>26.384465361749999</v>
      </c>
      <c r="P14" s="146">
        <f>SUM('T24'!P14,'T25'!P14,'T26'!P14)</f>
        <v>41.184354118499996</v>
      </c>
      <c r="Q14" s="52" t="s">
        <v>128</v>
      </c>
    </row>
    <row r="15" spans="1:17">
      <c r="B15" s="40">
        <v>3</v>
      </c>
      <c r="C15" s="38" t="s">
        <v>335</v>
      </c>
      <c r="D15" s="147">
        <v>42</v>
      </c>
      <c r="E15" s="147">
        <v>52</v>
      </c>
      <c r="F15" s="147">
        <v>68</v>
      </c>
      <c r="G15" s="147">
        <v>79.498734033999995</v>
      </c>
      <c r="H15" s="147">
        <v>92.221942605999999</v>
      </c>
      <c r="I15" s="147">
        <v>105.79378103099999</v>
      </c>
      <c r="J15" s="146">
        <v>84.177653860999996</v>
      </c>
      <c r="K15" s="146">
        <v>11.580423464999999</v>
      </c>
      <c r="L15" s="146">
        <v>24.965496817339996</v>
      </c>
      <c r="M15" s="146">
        <v>29.884718778009997</v>
      </c>
      <c r="N15" s="146">
        <f>SUM('T24'!N15,'T25'!N15,'T26'!N15)</f>
        <v>58.455428940679994</v>
      </c>
      <c r="O15" s="146">
        <f>SUM('T24'!O15,'T25'!O15,'T26'!O15)</f>
        <v>72.850208646230001</v>
      </c>
      <c r="P15" s="146">
        <f>SUM('T24'!P15,'T25'!P15,'T26'!P15)</f>
        <v>87.340796126100003</v>
      </c>
      <c r="Q15" s="52" t="s">
        <v>129</v>
      </c>
    </row>
    <row r="16" spans="1:17">
      <c r="B16" s="40">
        <v>4</v>
      </c>
      <c r="C16" s="38" t="s">
        <v>336</v>
      </c>
      <c r="D16" s="147">
        <v>57</v>
      </c>
      <c r="E16" s="147">
        <v>70</v>
      </c>
      <c r="F16" s="147">
        <v>80</v>
      </c>
      <c r="G16" s="147">
        <v>91.337133234999996</v>
      </c>
      <c r="H16" s="147">
        <v>106.75209100399999</v>
      </c>
      <c r="I16" s="147">
        <v>117.37328866200001</v>
      </c>
      <c r="J16" s="146">
        <v>136.922527718</v>
      </c>
      <c r="K16" s="146">
        <v>15.88962901693</v>
      </c>
      <c r="L16" s="146">
        <v>20.55200196625</v>
      </c>
      <c r="M16" s="146">
        <v>30.578180692</v>
      </c>
      <c r="N16" s="146">
        <f>SUM('T24'!N16,'T25'!N16,'T26'!N16)</f>
        <v>45.458488972840001</v>
      </c>
      <c r="O16" s="146">
        <f>SUM('T24'!O16,'T25'!O16,'T26'!O16)</f>
        <v>62.889359144579991</v>
      </c>
      <c r="P16" s="146">
        <f>SUM('T24'!P16,'T25'!P16,'T26'!P16)</f>
        <v>73.979486066869995</v>
      </c>
      <c r="Q16" s="52" t="s">
        <v>130</v>
      </c>
    </row>
    <row r="17" spans="2:17">
      <c r="B17" s="40">
        <v>5</v>
      </c>
      <c r="C17" s="38" t="s">
        <v>337</v>
      </c>
      <c r="D17" s="147">
        <v>40</v>
      </c>
      <c r="E17" s="147">
        <v>60</v>
      </c>
      <c r="F17" s="147">
        <v>68</v>
      </c>
      <c r="G17" s="147">
        <v>75.631780614999997</v>
      </c>
      <c r="H17" s="147">
        <v>83.746539737000006</v>
      </c>
      <c r="I17" s="147">
        <v>89.783617820999993</v>
      </c>
      <c r="J17" s="146">
        <v>154.51528896999997</v>
      </c>
      <c r="K17" s="146">
        <v>9.789591401940001</v>
      </c>
      <c r="L17" s="146">
        <v>22.456556106508224</v>
      </c>
      <c r="M17" s="146">
        <v>22.855737828960002</v>
      </c>
      <c r="N17" s="146">
        <f>SUM('T24'!N17,'T25'!N17,'T26'!N17)</f>
        <v>31.497314625409995</v>
      </c>
      <c r="O17" s="146">
        <f>SUM('T24'!O17,'T25'!O17,'T26'!O17)</f>
        <v>41.593812281299996</v>
      </c>
      <c r="P17" s="146">
        <f>SUM('T24'!P17,'T25'!P17,'T26'!P17)</f>
        <v>49.678518897009994</v>
      </c>
      <c r="Q17" s="52" t="s">
        <v>131</v>
      </c>
    </row>
    <row r="18" spans="2:17">
      <c r="B18" s="86"/>
      <c r="C18" s="89" t="s">
        <v>338</v>
      </c>
      <c r="D18" s="148">
        <f t="shared" ref="D18:P18" si="1">SUM(D13:D17)</f>
        <v>206</v>
      </c>
      <c r="E18" s="148">
        <f t="shared" si="1"/>
        <v>259</v>
      </c>
      <c r="F18" s="148">
        <f t="shared" si="1"/>
        <v>307</v>
      </c>
      <c r="G18" s="148">
        <f t="shared" si="1"/>
        <v>345.33686759499994</v>
      </c>
      <c r="H18" s="148">
        <f t="shared" si="1"/>
        <v>397.91397515400001</v>
      </c>
      <c r="I18" s="148">
        <f t="shared" si="1"/>
        <v>438.30923478199998</v>
      </c>
      <c r="J18" s="148">
        <f t="shared" si="1"/>
        <v>544.5475576206527</v>
      </c>
      <c r="K18" s="148">
        <f t="shared" si="1"/>
        <v>53.389785003858208</v>
      </c>
      <c r="L18" s="148">
        <f t="shared" si="1"/>
        <v>94.679114425431209</v>
      </c>
      <c r="M18" s="148">
        <f t="shared" si="1"/>
        <v>127.06145067600691</v>
      </c>
      <c r="N18" s="148">
        <f t="shared" si="1"/>
        <v>190.99157660420425</v>
      </c>
      <c r="O18" s="148">
        <f t="shared" si="1"/>
        <v>246.70264802808427</v>
      </c>
      <c r="P18" s="148">
        <f t="shared" si="1"/>
        <v>302.13292994663101</v>
      </c>
      <c r="Q18" s="87" t="s">
        <v>132</v>
      </c>
    </row>
    <row r="19" spans="2:17" ht="15.75" thickBot="1">
      <c r="B19" s="73"/>
      <c r="C19" s="74" t="s">
        <v>363</v>
      </c>
      <c r="D19" s="123">
        <f t="shared" ref="D19:P19" si="2">+D11-D18</f>
        <v>7471.2</v>
      </c>
      <c r="E19" s="123">
        <f t="shared" si="2"/>
        <v>8693</v>
      </c>
      <c r="F19" s="123">
        <f t="shared" si="2"/>
        <v>10043</v>
      </c>
      <c r="G19" s="123">
        <f t="shared" si="2"/>
        <v>11453.230667608999</v>
      </c>
      <c r="H19" s="123">
        <f t="shared" si="2"/>
        <v>12443.701205380001</v>
      </c>
      <c r="I19" s="123">
        <f t="shared" si="2"/>
        <v>14102.791270506001</v>
      </c>
      <c r="J19" s="123">
        <f t="shared" si="2"/>
        <v>15552.008573420284</v>
      </c>
      <c r="K19" s="123">
        <f t="shared" si="2"/>
        <v>1917.5493549756468</v>
      </c>
      <c r="L19" s="123">
        <f t="shared" si="2"/>
        <v>2936.9519347457663</v>
      </c>
      <c r="M19" s="123">
        <f t="shared" si="2"/>
        <v>4541.2387984754614</v>
      </c>
      <c r="N19" s="123">
        <f t="shared" si="2"/>
        <v>5546.3816876780729</v>
      </c>
      <c r="O19" s="123">
        <f t="shared" si="2"/>
        <v>7326.332505315625</v>
      </c>
      <c r="P19" s="123">
        <f t="shared" si="2"/>
        <v>8734.0500517145938</v>
      </c>
      <c r="Q19" s="88" t="s">
        <v>118</v>
      </c>
    </row>
    <row r="20" spans="2:17" ht="15.75" thickBot="1">
      <c r="B20" s="194" t="s">
        <v>364</v>
      </c>
      <c r="C20" s="195"/>
      <c r="D20" s="195"/>
      <c r="E20" s="195"/>
      <c r="F20" s="195"/>
      <c r="G20" s="195"/>
      <c r="H20" s="195"/>
      <c r="I20" s="195"/>
      <c r="J20" s="195"/>
      <c r="K20" s="195"/>
      <c r="L20" s="195"/>
      <c r="M20" s="195"/>
      <c r="N20" s="195"/>
      <c r="O20" s="195"/>
      <c r="P20" s="195"/>
      <c r="Q20" s="196"/>
    </row>
  </sheetData>
  <mergeCells count="3">
    <mergeCell ref="B20:Q20"/>
    <mergeCell ref="B2:Q2"/>
    <mergeCell ref="B3:Q3"/>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20"/>
  <sheetViews>
    <sheetView zoomScaleNormal="100" workbookViewId="0">
      <selection activeCell="D18" sqref="D18:P19"/>
    </sheetView>
  </sheetViews>
  <sheetFormatPr defaultRowHeight="15"/>
  <cols>
    <col min="1" max="1" width="3.7109375" customWidth="1"/>
    <col min="2" max="2" width="2.7109375" bestFit="1" customWidth="1"/>
    <col min="3" max="3" width="21.5703125" bestFit="1" customWidth="1"/>
    <col min="4" max="4" width="4.28515625" bestFit="1" customWidth="1"/>
    <col min="5" max="5" width="4.42578125" bestFit="1" customWidth="1"/>
    <col min="6" max="6" width="4.140625" bestFit="1" customWidth="1"/>
    <col min="7" max="7" width="4.28515625" bestFit="1" customWidth="1"/>
    <col min="8" max="8" width="5.140625" bestFit="1" customWidth="1"/>
    <col min="9" max="9" width="5" bestFit="1" customWidth="1"/>
    <col min="10" max="10" width="5.28515625" bestFit="1" customWidth="1"/>
    <col min="11" max="14" width="4.7109375" bestFit="1" customWidth="1"/>
    <col min="15" max="16" width="4.7109375" customWidth="1"/>
    <col min="17" max="17" width="19.5703125" bestFit="1" customWidth="1"/>
  </cols>
  <sheetData>
    <row r="1" spans="2:17" ht="15.75" thickBot="1"/>
    <row r="2" spans="2:17" ht="24.75" customHeight="1">
      <c r="B2" s="162" t="s">
        <v>341</v>
      </c>
      <c r="C2" s="171"/>
      <c r="D2" s="171"/>
      <c r="E2" s="171"/>
      <c r="F2" s="171"/>
      <c r="G2" s="171"/>
      <c r="H2" s="171"/>
      <c r="I2" s="171"/>
      <c r="J2" s="171"/>
      <c r="K2" s="171"/>
      <c r="L2" s="171"/>
      <c r="M2" s="171"/>
      <c r="N2" s="171"/>
      <c r="O2" s="171"/>
      <c r="P2" s="171"/>
      <c r="Q2" s="172"/>
    </row>
    <row r="3" spans="2:17" ht="15.75" thickBot="1">
      <c r="B3" s="173" t="s">
        <v>236</v>
      </c>
      <c r="C3" s="174"/>
      <c r="D3" s="174"/>
      <c r="E3" s="174"/>
      <c r="F3" s="174"/>
      <c r="G3" s="174"/>
      <c r="H3" s="174"/>
      <c r="I3" s="174"/>
      <c r="J3" s="174"/>
      <c r="K3" s="174"/>
      <c r="L3" s="174"/>
      <c r="M3" s="174"/>
      <c r="N3" s="174"/>
      <c r="O3" s="174"/>
      <c r="P3" s="174"/>
      <c r="Q3" s="175"/>
    </row>
    <row r="4" spans="2:17" ht="15.75" thickBot="1">
      <c r="B4" s="55" t="s">
        <v>7</v>
      </c>
      <c r="C4" s="72" t="s">
        <v>323</v>
      </c>
      <c r="D4" s="145">
        <v>42522</v>
      </c>
      <c r="E4" s="145">
        <v>42552</v>
      </c>
      <c r="F4" s="145">
        <v>42583</v>
      </c>
      <c r="G4" s="145">
        <v>42614</v>
      </c>
      <c r="H4" s="145">
        <v>42644</v>
      </c>
      <c r="I4" s="145">
        <v>42675</v>
      </c>
      <c r="J4" s="145">
        <v>42705</v>
      </c>
      <c r="K4" s="145">
        <v>42736</v>
      </c>
      <c r="L4" s="145">
        <v>42767</v>
      </c>
      <c r="M4" s="145">
        <v>42795</v>
      </c>
      <c r="N4" s="145">
        <v>42826</v>
      </c>
      <c r="O4" s="145">
        <v>42856</v>
      </c>
      <c r="P4" s="145">
        <v>42887</v>
      </c>
      <c r="Q4" s="36" t="s">
        <v>324</v>
      </c>
    </row>
    <row r="5" spans="2:17">
      <c r="B5" s="90"/>
      <c r="C5" s="91" t="s">
        <v>325</v>
      </c>
      <c r="D5" s="28"/>
      <c r="E5" s="28"/>
      <c r="F5" s="28"/>
      <c r="G5" s="28"/>
      <c r="H5" s="28"/>
      <c r="I5" s="28"/>
      <c r="J5" s="28"/>
      <c r="K5" s="28"/>
      <c r="L5" s="28"/>
      <c r="M5" s="28"/>
      <c r="N5" s="28"/>
      <c r="O5" s="28"/>
      <c r="P5" s="28"/>
      <c r="Q5" s="38"/>
    </row>
    <row r="6" spans="2:17">
      <c r="B6" s="40">
        <v>1</v>
      </c>
      <c r="C6" s="38" t="s">
        <v>326</v>
      </c>
      <c r="D6" s="147">
        <v>3436.9577741369999</v>
      </c>
      <c r="E6" s="147">
        <v>4037.856986022</v>
      </c>
      <c r="F6" s="147">
        <v>4629.3965544490002</v>
      </c>
      <c r="G6" s="147">
        <v>5221.5883443390003</v>
      </c>
      <c r="H6" s="147">
        <v>5775.337477733</v>
      </c>
      <c r="I6" s="147">
        <v>6369.5995896280001</v>
      </c>
      <c r="J6" s="147">
        <v>7199.7170449280111</v>
      </c>
      <c r="K6" s="147">
        <v>750.02343233009537</v>
      </c>
      <c r="L6" s="147">
        <v>1312.49685933245</v>
      </c>
      <c r="M6" s="147">
        <v>2035.051441491775</v>
      </c>
      <c r="N6" s="147">
        <v>2606.413963355652</v>
      </c>
      <c r="O6" s="147">
        <v>3392.5615970667086</v>
      </c>
      <c r="P6" s="147">
        <v>4031.6566013122265</v>
      </c>
      <c r="Q6" s="52" t="s">
        <v>120</v>
      </c>
    </row>
    <row r="7" spans="2:17">
      <c r="B7" s="40">
        <v>2</v>
      </c>
      <c r="C7" s="38" t="s">
        <v>327</v>
      </c>
      <c r="D7" s="147">
        <v>571.82221029899995</v>
      </c>
      <c r="E7" s="147">
        <v>603.75199358600003</v>
      </c>
      <c r="F7" s="147">
        <v>613.70108780999999</v>
      </c>
      <c r="G7" s="147">
        <v>637.86462740900004</v>
      </c>
      <c r="H7" s="147">
        <v>640.94359323100002</v>
      </c>
      <c r="I7" s="147">
        <v>659.28086870100003</v>
      </c>
      <c r="J7" s="147">
        <v>743.38445904105004</v>
      </c>
      <c r="K7" s="147">
        <v>14.255495253639999</v>
      </c>
      <c r="L7" s="147">
        <v>55.900196150409997</v>
      </c>
      <c r="M7" s="147">
        <v>152.27358070714999</v>
      </c>
      <c r="N7" s="147">
        <v>330.71413547332003</v>
      </c>
      <c r="O7" s="147">
        <v>544.13095510002006</v>
      </c>
      <c r="P7" s="147">
        <v>676.91379772666005</v>
      </c>
      <c r="Q7" s="52" t="s">
        <v>121</v>
      </c>
    </row>
    <row r="8" spans="2:17">
      <c r="B8" s="40">
        <v>3</v>
      </c>
      <c r="C8" s="38" t="s">
        <v>328</v>
      </c>
      <c r="D8" s="147">
        <v>195.36032599500001</v>
      </c>
      <c r="E8" s="147">
        <v>218.69679283400001</v>
      </c>
      <c r="F8" s="147">
        <v>255.97776347800001</v>
      </c>
      <c r="G8" s="147">
        <v>284.96630812799998</v>
      </c>
      <c r="H8" s="147">
        <v>323.225199379</v>
      </c>
      <c r="I8" s="147">
        <v>366.36851772699998</v>
      </c>
      <c r="J8" s="147">
        <v>404.28509741469998</v>
      </c>
      <c r="K8" s="147">
        <v>44.33367423432</v>
      </c>
      <c r="L8" s="147">
        <v>82.728724195889995</v>
      </c>
      <c r="M8" s="147">
        <v>135.88393453754998</v>
      </c>
      <c r="N8" s="147">
        <v>169.22080304153999</v>
      </c>
      <c r="O8" s="147">
        <v>224.87757751692999</v>
      </c>
      <c r="P8" s="147">
        <v>273.37287693103997</v>
      </c>
      <c r="Q8" s="52" t="s">
        <v>122</v>
      </c>
    </row>
    <row r="9" spans="2:17">
      <c r="B9" s="40">
        <v>4</v>
      </c>
      <c r="C9" s="38" t="s">
        <v>329</v>
      </c>
      <c r="D9" s="147">
        <v>721.96577319999994</v>
      </c>
      <c r="E9" s="147">
        <v>967.77554434599995</v>
      </c>
      <c r="F9" s="147">
        <v>1302.297877645</v>
      </c>
      <c r="G9" s="147">
        <v>1523.0538941320001</v>
      </c>
      <c r="H9" s="147">
        <v>1778.3989156309999</v>
      </c>
      <c r="I9" s="147">
        <v>2430.1625870859998</v>
      </c>
      <c r="J9" s="147">
        <v>2700.7913817887397</v>
      </c>
      <c r="K9" s="147">
        <v>186.12513277494</v>
      </c>
      <c r="L9" s="147">
        <v>289.13958498687998</v>
      </c>
      <c r="M9" s="147">
        <v>560.23585019717996</v>
      </c>
      <c r="N9" s="147">
        <v>693.71229240359798</v>
      </c>
      <c r="O9" s="147">
        <v>876.75461596496132</v>
      </c>
      <c r="P9" s="147">
        <v>997.07140168966635</v>
      </c>
      <c r="Q9" s="52" t="s">
        <v>123</v>
      </c>
    </row>
    <row r="10" spans="2:17">
      <c r="B10" s="40">
        <v>5</v>
      </c>
      <c r="C10" s="38" t="s">
        <v>340</v>
      </c>
      <c r="D10" s="147">
        <v>364.94516382199998</v>
      </c>
      <c r="E10" s="147">
        <v>345.61093835299999</v>
      </c>
      <c r="F10" s="147">
        <v>347.25439568299998</v>
      </c>
      <c r="G10" s="147">
        <v>347.60194046700002</v>
      </c>
      <c r="H10" s="147">
        <v>390.41461673399999</v>
      </c>
      <c r="I10" s="147">
        <v>343.60094295800002</v>
      </c>
      <c r="J10" s="147">
        <v>21.85383774232</v>
      </c>
      <c r="K10" s="147">
        <v>1.7729906421100001</v>
      </c>
      <c r="L10" s="147">
        <v>1.6146168382499999</v>
      </c>
      <c r="M10" s="147">
        <v>3.8042155594000002</v>
      </c>
      <c r="N10" s="147">
        <v>5.6631332453999992</v>
      </c>
      <c r="O10" s="147">
        <v>9.6886838427700006</v>
      </c>
      <c r="P10" s="147">
        <v>8.9903422985999999</v>
      </c>
      <c r="Q10" s="52" t="s">
        <v>124</v>
      </c>
    </row>
    <row r="11" spans="2:17">
      <c r="B11" s="86"/>
      <c r="C11" s="89" t="s">
        <v>331</v>
      </c>
      <c r="D11" s="148">
        <f t="shared" ref="D11:N11" si="0">SUM(D6:D10)</f>
        <v>5291.0512474529987</v>
      </c>
      <c r="E11" s="148">
        <f t="shared" si="0"/>
        <v>6173.6922551409998</v>
      </c>
      <c r="F11" s="148">
        <f t="shared" si="0"/>
        <v>7148.6276790650008</v>
      </c>
      <c r="G11" s="148">
        <f t="shared" si="0"/>
        <v>8015.0751144749993</v>
      </c>
      <c r="H11" s="148">
        <f t="shared" si="0"/>
        <v>8908.3198027079998</v>
      </c>
      <c r="I11" s="148">
        <f t="shared" si="0"/>
        <v>10169.0125061</v>
      </c>
      <c r="J11" s="148">
        <f t="shared" si="0"/>
        <v>11070.031820914821</v>
      </c>
      <c r="K11" s="148">
        <f t="shared" si="0"/>
        <v>996.51072523510538</v>
      </c>
      <c r="L11" s="148">
        <f t="shared" si="0"/>
        <v>1741.8799815038799</v>
      </c>
      <c r="M11" s="148">
        <f t="shared" si="0"/>
        <v>2887.2490224930548</v>
      </c>
      <c r="N11" s="148">
        <f t="shared" si="0"/>
        <v>3805.7243275195096</v>
      </c>
      <c r="O11" s="148">
        <f>SUM(O6:O10)</f>
        <v>5048.0134294913896</v>
      </c>
      <c r="P11" s="148">
        <f>SUM(P6:P10)</f>
        <v>5988.0050199581929</v>
      </c>
      <c r="Q11" s="87" t="s">
        <v>125</v>
      </c>
    </row>
    <row r="12" spans="2:17">
      <c r="B12" s="85"/>
      <c r="C12" s="38" t="s">
        <v>332</v>
      </c>
      <c r="D12" s="121"/>
      <c r="E12" s="121"/>
      <c r="F12" s="121"/>
      <c r="G12" s="121"/>
      <c r="H12" s="121"/>
      <c r="I12" s="121"/>
      <c r="J12" s="121"/>
      <c r="K12" s="121"/>
      <c r="L12" s="121"/>
      <c r="M12" s="121"/>
      <c r="N12" s="121"/>
      <c r="O12" s="147"/>
      <c r="P12" s="147"/>
      <c r="Q12" s="52" t="s">
        <v>126</v>
      </c>
    </row>
    <row r="13" spans="2:17">
      <c r="B13" s="40">
        <v>1</v>
      </c>
      <c r="C13" s="38" t="s">
        <v>333</v>
      </c>
      <c r="D13" s="147">
        <v>25</v>
      </c>
      <c r="E13" s="147">
        <v>30</v>
      </c>
      <c r="F13" s="147">
        <v>37</v>
      </c>
      <c r="G13" s="147">
        <v>41.485945043999997</v>
      </c>
      <c r="H13" s="147">
        <v>45.216201779999999</v>
      </c>
      <c r="I13" s="147">
        <v>49.770752309999999</v>
      </c>
      <c r="J13" s="147">
        <v>65.015755605110002</v>
      </c>
      <c r="K13" s="147">
        <v>6.7329193758500008</v>
      </c>
      <c r="L13" s="147">
        <v>10.409422665653</v>
      </c>
      <c r="M13" s="147">
        <v>17.671519874282996</v>
      </c>
      <c r="N13" s="147">
        <v>23.977683343052998</v>
      </c>
      <c r="O13" s="147">
        <v>31.954518101963</v>
      </c>
      <c r="P13" s="147">
        <v>36.275941850903003</v>
      </c>
      <c r="Q13" s="52" t="s">
        <v>127</v>
      </c>
    </row>
    <row r="14" spans="2:17">
      <c r="B14" s="40">
        <v>2</v>
      </c>
      <c r="C14" s="38" t="s">
        <v>334</v>
      </c>
      <c r="D14" s="147">
        <v>33</v>
      </c>
      <c r="E14" s="147">
        <v>37</v>
      </c>
      <c r="F14" s="147">
        <v>44</v>
      </c>
      <c r="G14" s="147">
        <v>45.461987227000002</v>
      </c>
      <c r="H14" s="147">
        <v>55.289259405999999</v>
      </c>
      <c r="I14" s="147">
        <v>59.302706919999999</v>
      </c>
      <c r="J14" s="147">
        <v>83.977941928999996</v>
      </c>
      <c r="K14" s="147">
        <v>4.8592769120000003</v>
      </c>
      <c r="L14" s="147">
        <v>12.424744864680001</v>
      </c>
      <c r="M14" s="147">
        <v>16.806575513750001</v>
      </c>
      <c r="N14" s="147">
        <v>22.221638216750002</v>
      </c>
      <c r="O14" s="147">
        <v>26.37416504175</v>
      </c>
      <c r="P14" s="147">
        <v>41.1698283315</v>
      </c>
      <c r="Q14" s="52" t="s">
        <v>128</v>
      </c>
    </row>
    <row r="15" spans="2:17">
      <c r="B15" s="40">
        <v>3</v>
      </c>
      <c r="C15" s="38" t="s">
        <v>335</v>
      </c>
      <c r="D15" s="147">
        <v>41</v>
      </c>
      <c r="E15" s="147">
        <v>51</v>
      </c>
      <c r="F15" s="147">
        <v>61</v>
      </c>
      <c r="G15" s="147">
        <v>71.778941415999995</v>
      </c>
      <c r="H15" s="147">
        <v>81.946528477000001</v>
      </c>
      <c r="I15" s="147">
        <v>92.992094094999999</v>
      </c>
      <c r="J15" s="147">
        <v>68.757223035999999</v>
      </c>
      <c r="K15" s="147">
        <v>8.7164001080000002</v>
      </c>
      <c r="L15" s="147">
        <v>14.67981283134</v>
      </c>
      <c r="M15" s="147">
        <v>21.881930589009997</v>
      </c>
      <c r="N15" s="147">
        <v>47.903817609679997</v>
      </c>
      <c r="O15" s="147">
        <v>59.749774175230002</v>
      </c>
      <c r="P15" s="147">
        <v>71.627343287100004</v>
      </c>
      <c r="Q15" s="52" t="s">
        <v>129</v>
      </c>
    </row>
    <row r="16" spans="2:17">
      <c r="B16" s="40">
        <v>4</v>
      </c>
      <c r="C16" s="38" t="s">
        <v>336</v>
      </c>
      <c r="D16" s="147">
        <v>36</v>
      </c>
      <c r="E16" s="147">
        <v>45</v>
      </c>
      <c r="F16" s="147">
        <v>51</v>
      </c>
      <c r="G16" s="147">
        <v>58.858861159</v>
      </c>
      <c r="H16" s="147">
        <v>70.268326403000003</v>
      </c>
      <c r="I16" s="147">
        <v>77.190198694000003</v>
      </c>
      <c r="J16" s="147">
        <v>92.142580242999998</v>
      </c>
      <c r="K16" s="147">
        <v>9.7877292158299998</v>
      </c>
      <c r="L16" s="147">
        <v>10.941008495</v>
      </c>
      <c r="M16" s="147">
        <v>16.925791952000001</v>
      </c>
      <c r="N16" s="147">
        <v>27.688704264110001</v>
      </c>
      <c r="O16" s="147">
        <v>38.607816289089996</v>
      </c>
      <c r="P16" s="147">
        <v>42.207025905449996</v>
      </c>
      <c r="Q16" s="52" t="s">
        <v>130</v>
      </c>
    </row>
    <row r="17" spans="2:17">
      <c r="B17" s="40">
        <v>5</v>
      </c>
      <c r="C17" s="38" t="s">
        <v>337</v>
      </c>
      <c r="D17" s="147">
        <v>27</v>
      </c>
      <c r="E17" s="147">
        <v>49</v>
      </c>
      <c r="F17" s="147">
        <v>55</v>
      </c>
      <c r="G17" s="147">
        <v>60.848133503</v>
      </c>
      <c r="H17" s="147">
        <v>67.232156490999998</v>
      </c>
      <c r="I17" s="147">
        <v>71.633762414000003</v>
      </c>
      <c r="J17" s="147">
        <v>125.28190139199999</v>
      </c>
      <c r="K17" s="147">
        <v>6.98324481576</v>
      </c>
      <c r="L17" s="147">
        <v>9.2070134347700012</v>
      </c>
      <c r="M17" s="147">
        <v>14.79814889254</v>
      </c>
      <c r="N17" s="147">
        <v>20.716006100349997</v>
      </c>
      <c r="O17" s="147">
        <v>27.965551419040001</v>
      </c>
      <c r="P17" s="147">
        <v>33.988401003359996</v>
      </c>
      <c r="Q17" s="52" t="s">
        <v>131</v>
      </c>
    </row>
    <row r="18" spans="2:17">
      <c r="B18" s="86"/>
      <c r="C18" s="89" t="s">
        <v>338</v>
      </c>
      <c r="D18" s="148">
        <f t="shared" ref="D18:P18" si="1">SUM(D13:D17)</f>
        <v>162</v>
      </c>
      <c r="E18" s="148">
        <f t="shared" si="1"/>
        <v>212</v>
      </c>
      <c r="F18" s="148">
        <f t="shared" si="1"/>
        <v>248</v>
      </c>
      <c r="G18" s="148">
        <f t="shared" si="1"/>
        <v>278.43386834899997</v>
      </c>
      <c r="H18" s="148">
        <f t="shared" si="1"/>
        <v>319.95247255700002</v>
      </c>
      <c r="I18" s="148">
        <f t="shared" si="1"/>
        <v>350.88951443299999</v>
      </c>
      <c r="J18" s="148">
        <f t="shared" si="1"/>
        <v>435.17540220511</v>
      </c>
      <c r="K18" s="148">
        <f t="shared" si="1"/>
        <v>37.079570427440004</v>
      </c>
      <c r="L18" s="148">
        <f t="shared" si="1"/>
        <v>57.662002291443002</v>
      </c>
      <c r="M18" s="148">
        <f t="shared" si="1"/>
        <v>88.08396682158299</v>
      </c>
      <c r="N18" s="148">
        <f t="shared" si="1"/>
        <v>142.50784953394299</v>
      </c>
      <c r="O18" s="148">
        <f t="shared" si="1"/>
        <v>184.65182502707299</v>
      </c>
      <c r="P18" s="148">
        <f t="shared" si="1"/>
        <v>225.26854037831302</v>
      </c>
      <c r="Q18" s="87" t="s">
        <v>132</v>
      </c>
    </row>
    <row r="19" spans="2:17" ht="15.75" thickBot="1">
      <c r="B19" s="73"/>
      <c r="C19" s="74" t="s">
        <v>119</v>
      </c>
      <c r="D19" s="123">
        <f t="shared" ref="D19:P19" si="2">D11-D18</f>
        <v>5129.0512474529987</v>
      </c>
      <c r="E19" s="123">
        <f t="shared" si="2"/>
        <v>5961.6922551409998</v>
      </c>
      <c r="F19" s="123">
        <f t="shared" si="2"/>
        <v>6900.6276790650008</v>
      </c>
      <c r="G19" s="123">
        <f t="shared" si="2"/>
        <v>7736.6412461259997</v>
      </c>
      <c r="H19" s="123">
        <f t="shared" si="2"/>
        <v>8588.3673301509989</v>
      </c>
      <c r="I19" s="123">
        <f t="shared" si="2"/>
        <v>9818.122991667</v>
      </c>
      <c r="J19" s="123">
        <f t="shared" si="2"/>
        <v>10634.856418709711</v>
      </c>
      <c r="K19" s="123">
        <f t="shared" si="2"/>
        <v>959.43115480766539</v>
      </c>
      <c r="L19" s="123">
        <f t="shared" si="2"/>
        <v>1684.2179792124368</v>
      </c>
      <c r="M19" s="123">
        <f t="shared" si="2"/>
        <v>2799.1650556714717</v>
      </c>
      <c r="N19" s="123">
        <f t="shared" si="2"/>
        <v>3663.2164779855666</v>
      </c>
      <c r="O19" s="123">
        <f t="shared" si="2"/>
        <v>4863.3616044643168</v>
      </c>
      <c r="P19" s="123">
        <f t="shared" si="2"/>
        <v>5762.7364795798794</v>
      </c>
      <c r="Q19" s="88" t="s">
        <v>118</v>
      </c>
    </row>
    <row r="20" spans="2:17" ht="15.75" thickBot="1">
      <c r="B20" s="176"/>
      <c r="C20" s="177"/>
      <c r="D20" s="177"/>
      <c r="E20" s="177"/>
      <c r="F20" s="177"/>
      <c r="G20" s="177"/>
      <c r="H20" s="177"/>
      <c r="I20" s="177"/>
      <c r="J20" s="177"/>
      <c r="K20" s="177"/>
      <c r="L20" s="177"/>
      <c r="M20" s="177"/>
      <c r="N20" s="177"/>
      <c r="O20" s="177"/>
      <c r="P20" s="177"/>
      <c r="Q20" s="178"/>
    </row>
  </sheetData>
  <mergeCells count="3">
    <mergeCell ref="B20:Q20"/>
    <mergeCell ref="B2:Q2"/>
    <mergeCell ref="B3:Q3"/>
  </mergeCell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20"/>
  <sheetViews>
    <sheetView zoomScaleNormal="100" workbookViewId="0">
      <selection activeCell="D18" sqref="D18:P19"/>
    </sheetView>
  </sheetViews>
  <sheetFormatPr defaultRowHeight="15"/>
  <cols>
    <col min="1" max="1" width="3.7109375" customWidth="1"/>
    <col min="2" max="2" width="2.5703125" bestFit="1" customWidth="1"/>
    <col min="3" max="3" width="21.5703125" bestFit="1" customWidth="1"/>
    <col min="4" max="4" width="4.28515625" bestFit="1" customWidth="1"/>
    <col min="5" max="5" width="4.42578125" bestFit="1" customWidth="1"/>
    <col min="6" max="6" width="4.140625" bestFit="1" customWidth="1"/>
    <col min="7" max="7" width="4.28515625" bestFit="1" customWidth="1"/>
    <col min="8" max="9" width="5.140625" bestFit="1" customWidth="1"/>
    <col min="10" max="10" width="5.28515625" bestFit="1" customWidth="1"/>
    <col min="11" max="11" width="4.28515625" bestFit="1" customWidth="1"/>
    <col min="12" max="14" width="4.140625" bestFit="1" customWidth="1"/>
    <col min="15" max="16" width="4.140625" customWidth="1"/>
    <col min="17" max="17" width="19.5703125" bestFit="1" customWidth="1"/>
  </cols>
  <sheetData>
    <row r="1" spans="2:17" ht="15.75" thickBot="1"/>
    <row r="2" spans="2:17" ht="26.25" customHeight="1">
      <c r="B2" s="162" t="s">
        <v>342</v>
      </c>
      <c r="C2" s="171"/>
      <c r="D2" s="171"/>
      <c r="E2" s="171"/>
      <c r="F2" s="171"/>
      <c r="G2" s="171"/>
      <c r="H2" s="171"/>
      <c r="I2" s="171"/>
      <c r="J2" s="171"/>
      <c r="K2" s="171"/>
      <c r="L2" s="171"/>
      <c r="M2" s="171"/>
      <c r="N2" s="171"/>
      <c r="O2" s="171"/>
      <c r="P2" s="171"/>
      <c r="Q2" s="172"/>
    </row>
    <row r="3" spans="2:17" ht="15.75" thickBot="1">
      <c r="B3" s="173" t="s">
        <v>236</v>
      </c>
      <c r="C3" s="174"/>
      <c r="D3" s="174"/>
      <c r="E3" s="174"/>
      <c r="F3" s="174"/>
      <c r="G3" s="174"/>
      <c r="H3" s="174"/>
      <c r="I3" s="174"/>
      <c r="J3" s="174"/>
      <c r="K3" s="174"/>
      <c r="L3" s="174"/>
      <c r="M3" s="174"/>
      <c r="N3" s="174"/>
      <c r="O3" s="174"/>
      <c r="P3" s="174"/>
      <c r="Q3" s="175"/>
    </row>
    <row r="4" spans="2:17" ht="15.75" thickBot="1">
      <c r="B4" s="55" t="s">
        <v>7</v>
      </c>
      <c r="C4" s="72" t="s">
        <v>323</v>
      </c>
      <c r="D4" s="145">
        <v>42522</v>
      </c>
      <c r="E4" s="145">
        <v>42552</v>
      </c>
      <c r="F4" s="145">
        <v>42583</v>
      </c>
      <c r="G4" s="145">
        <v>42614</v>
      </c>
      <c r="H4" s="145">
        <v>42644</v>
      </c>
      <c r="I4" s="145">
        <v>42675</v>
      </c>
      <c r="J4" s="145">
        <v>42705</v>
      </c>
      <c r="K4" s="145">
        <v>42736</v>
      </c>
      <c r="L4" s="145">
        <v>42767</v>
      </c>
      <c r="M4" s="145">
        <v>42795</v>
      </c>
      <c r="N4" s="145">
        <v>42826</v>
      </c>
      <c r="O4" s="145">
        <v>42856</v>
      </c>
      <c r="P4" s="145">
        <v>42887</v>
      </c>
      <c r="Q4" s="36" t="s">
        <v>324</v>
      </c>
    </row>
    <row r="5" spans="2:17">
      <c r="B5" s="90"/>
      <c r="C5" s="91" t="s">
        <v>325</v>
      </c>
      <c r="D5" s="28"/>
      <c r="E5" s="28"/>
      <c r="F5" s="28"/>
      <c r="G5" s="28"/>
      <c r="H5" s="28"/>
      <c r="I5" s="28"/>
      <c r="J5" s="28"/>
      <c r="K5" s="28"/>
      <c r="L5" s="28"/>
      <c r="M5" s="28"/>
      <c r="N5" s="28"/>
      <c r="O5" s="28"/>
      <c r="P5" s="28"/>
      <c r="Q5" s="38"/>
    </row>
    <row r="6" spans="2:17">
      <c r="B6" s="40">
        <v>1</v>
      </c>
      <c r="C6" s="38" t="s">
        <v>326</v>
      </c>
      <c r="D6" s="147">
        <v>550</v>
      </c>
      <c r="E6" s="147">
        <v>637</v>
      </c>
      <c r="F6" s="147">
        <v>727</v>
      </c>
      <c r="G6" s="147">
        <v>817.52035653799999</v>
      </c>
      <c r="H6" s="147">
        <v>911.80949047900003</v>
      </c>
      <c r="I6" s="147">
        <v>1002.941950879</v>
      </c>
      <c r="J6" s="147">
        <v>1237.87084274225</v>
      </c>
      <c r="K6" s="147">
        <v>153.00842221519</v>
      </c>
      <c r="L6" s="147">
        <v>241.48874327216998</v>
      </c>
      <c r="M6" s="147">
        <v>360.87479526789002</v>
      </c>
      <c r="N6" s="147">
        <v>477.68418605979997</v>
      </c>
      <c r="O6" s="147">
        <v>596.34575968818001</v>
      </c>
      <c r="P6" s="147">
        <v>716.32456335918005</v>
      </c>
      <c r="Q6" s="52" t="s">
        <v>120</v>
      </c>
    </row>
    <row r="7" spans="2:17">
      <c r="B7" s="40">
        <v>2</v>
      </c>
      <c r="C7" s="38" t="s">
        <v>327</v>
      </c>
      <c r="D7" s="147">
        <v>104</v>
      </c>
      <c r="E7" s="147">
        <v>114</v>
      </c>
      <c r="F7" s="147">
        <v>120</v>
      </c>
      <c r="G7" s="147">
        <v>130.565987474</v>
      </c>
      <c r="H7" s="147">
        <v>144.15132401400001</v>
      </c>
      <c r="I7" s="147">
        <v>155.668377827</v>
      </c>
      <c r="J7" s="147">
        <v>191.41180749200001</v>
      </c>
      <c r="K7" s="147">
        <v>24.832774112999999</v>
      </c>
      <c r="L7" s="147">
        <v>7.7301897290000001</v>
      </c>
      <c r="M7" s="147">
        <v>33.055276978000002</v>
      </c>
      <c r="N7" s="147">
        <v>53.703111018999998</v>
      </c>
      <c r="O7" s="147">
        <v>105.333155527</v>
      </c>
      <c r="P7" s="147">
        <v>125.18694249000001</v>
      </c>
      <c r="Q7" s="52" t="s">
        <v>121</v>
      </c>
    </row>
    <row r="8" spans="2:17">
      <c r="B8" s="40">
        <v>3</v>
      </c>
      <c r="C8" s="38" t="s">
        <v>328</v>
      </c>
      <c r="D8" s="147">
        <v>9</v>
      </c>
      <c r="E8" s="147">
        <v>12</v>
      </c>
      <c r="F8" s="147">
        <v>12</v>
      </c>
      <c r="G8" s="147">
        <v>16.269250829000001</v>
      </c>
      <c r="H8" s="147">
        <v>20.763136742</v>
      </c>
      <c r="I8" s="147">
        <v>25.268852901999999</v>
      </c>
      <c r="J8" s="147">
        <v>29.748351420999999</v>
      </c>
      <c r="K8" s="147">
        <v>6.8048563489999996</v>
      </c>
      <c r="L8" s="147">
        <v>11.28834556</v>
      </c>
      <c r="M8" s="147">
        <v>15.798134771999999</v>
      </c>
      <c r="N8" s="147">
        <v>20.345917651000001</v>
      </c>
      <c r="O8" s="147">
        <v>24.784304862999999</v>
      </c>
      <c r="P8" s="147">
        <v>29.277244072999999</v>
      </c>
      <c r="Q8" s="52" t="s">
        <v>122</v>
      </c>
    </row>
    <row r="9" spans="2:17">
      <c r="B9" s="40">
        <v>4</v>
      </c>
      <c r="C9" s="38" t="s">
        <v>329</v>
      </c>
      <c r="D9" s="147">
        <v>64</v>
      </c>
      <c r="E9" s="147">
        <v>97</v>
      </c>
      <c r="F9" s="147">
        <v>152</v>
      </c>
      <c r="G9" s="147">
        <v>160.090575449</v>
      </c>
      <c r="H9" s="147">
        <v>178.67373699300001</v>
      </c>
      <c r="I9" s="147">
        <v>199.526859734</v>
      </c>
      <c r="J9" s="147">
        <v>122.10882796999999</v>
      </c>
      <c r="K9" s="147">
        <v>29.441406694508942</v>
      </c>
      <c r="L9" s="147">
        <v>37.015959209999998</v>
      </c>
      <c r="M9" s="147">
        <v>62.878072472870002</v>
      </c>
      <c r="N9" s="147">
        <v>132.28092631587</v>
      </c>
      <c r="O9" s="147">
        <v>160.14084896847001</v>
      </c>
      <c r="P9" s="147">
        <v>217.23537207758</v>
      </c>
      <c r="Q9" s="52" t="s">
        <v>123</v>
      </c>
    </row>
    <row r="10" spans="2:17">
      <c r="B10" s="40">
        <v>5</v>
      </c>
      <c r="C10" s="38" t="s">
        <v>340</v>
      </c>
      <c r="D10" s="147">
        <v>0.06</v>
      </c>
      <c r="E10" s="147">
        <v>-0.03</v>
      </c>
      <c r="F10" s="147">
        <v>1.1399999999999999</v>
      </c>
      <c r="G10" s="147">
        <v>1.774518279</v>
      </c>
      <c r="H10" s="147">
        <v>0.14111848599999999</v>
      </c>
      <c r="I10" s="147">
        <v>3.9539727349999998</v>
      </c>
      <c r="J10" s="147">
        <v>9.5225134869999994</v>
      </c>
      <c r="K10" s="147">
        <v>0.31360384899999999</v>
      </c>
      <c r="L10" s="147">
        <v>0.127349199</v>
      </c>
      <c r="M10" s="147">
        <v>0.17271034900000001</v>
      </c>
      <c r="N10" s="147">
        <v>0.940897655</v>
      </c>
      <c r="O10" s="147">
        <v>0.86191719099999997</v>
      </c>
      <c r="P10" s="147">
        <v>0.86746006799999997</v>
      </c>
      <c r="Q10" s="52" t="s">
        <v>124</v>
      </c>
    </row>
    <row r="11" spans="2:17">
      <c r="B11" s="86"/>
      <c r="C11" s="89" t="s">
        <v>331</v>
      </c>
      <c r="D11" s="148">
        <f t="shared" ref="D11:P11" si="0">SUM(D6:D10)</f>
        <v>727.06</v>
      </c>
      <c r="E11" s="148">
        <f t="shared" si="0"/>
        <v>859.97</v>
      </c>
      <c r="F11" s="148">
        <f t="shared" si="0"/>
        <v>1012.14</v>
      </c>
      <c r="G11" s="148">
        <f t="shared" si="0"/>
        <v>1126.220688569</v>
      </c>
      <c r="H11" s="148">
        <f t="shared" si="0"/>
        <v>1255.538806714</v>
      </c>
      <c r="I11" s="148">
        <f t="shared" si="0"/>
        <v>1387.360014077</v>
      </c>
      <c r="J11" s="148">
        <f t="shared" si="0"/>
        <v>1590.66234311225</v>
      </c>
      <c r="K11" s="148">
        <f t="shared" si="0"/>
        <v>214.40106322069894</v>
      </c>
      <c r="L11" s="148">
        <f t="shared" si="0"/>
        <v>297.65058697016997</v>
      </c>
      <c r="M11" s="148">
        <f t="shared" si="0"/>
        <v>472.77898983976002</v>
      </c>
      <c r="N11" s="148">
        <f t="shared" si="0"/>
        <v>684.95503870067</v>
      </c>
      <c r="O11" s="148">
        <f t="shared" si="0"/>
        <v>887.46598623764999</v>
      </c>
      <c r="P11" s="148">
        <f t="shared" si="0"/>
        <v>1088.8915820677601</v>
      </c>
      <c r="Q11" s="87" t="s">
        <v>125</v>
      </c>
    </row>
    <row r="12" spans="2:17">
      <c r="B12" s="85"/>
      <c r="C12" s="92" t="s">
        <v>332</v>
      </c>
      <c r="D12" s="121"/>
      <c r="E12" s="121"/>
      <c r="F12" s="121"/>
      <c r="G12" s="121"/>
      <c r="H12" s="121"/>
      <c r="I12" s="121"/>
      <c r="J12" s="121"/>
      <c r="K12" s="121"/>
      <c r="L12" s="121"/>
      <c r="M12" s="121"/>
      <c r="N12" s="121"/>
      <c r="O12" s="147"/>
      <c r="P12" s="147"/>
      <c r="Q12" s="52" t="s">
        <v>126</v>
      </c>
    </row>
    <row r="13" spans="2:17">
      <c r="B13" s="40">
        <v>1</v>
      </c>
      <c r="C13" s="38" t="s">
        <v>333</v>
      </c>
      <c r="D13" s="147">
        <v>7</v>
      </c>
      <c r="E13" s="147">
        <v>8</v>
      </c>
      <c r="F13" s="147">
        <v>9</v>
      </c>
      <c r="G13" s="147">
        <v>10.238357146</v>
      </c>
      <c r="H13" s="147">
        <v>12.147468263</v>
      </c>
      <c r="I13" s="147">
        <v>14.105096441000001</v>
      </c>
      <c r="J13" s="147">
        <v>15.973824474000001</v>
      </c>
      <c r="K13" s="147">
        <v>2.3829290182200005</v>
      </c>
      <c r="L13" s="147">
        <v>3.5820735090000002</v>
      </c>
      <c r="M13" s="147">
        <v>4.8549036159999996</v>
      </c>
      <c r="N13" s="147">
        <v>6.7932350750000001</v>
      </c>
      <c r="O13" s="147">
        <v>7.9814713160000004</v>
      </c>
      <c r="P13" s="147">
        <v>9.2782316770000008</v>
      </c>
      <c r="Q13" s="52" t="s">
        <v>127</v>
      </c>
    </row>
    <row r="14" spans="2:17">
      <c r="B14" s="40">
        <v>2</v>
      </c>
      <c r="C14" s="38" t="s">
        <v>334</v>
      </c>
      <c r="D14" s="147">
        <v>0</v>
      </c>
      <c r="E14" s="147">
        <v>0.03</v>
      </c>
      <c r="F14" s="147">
        <v>0</v>
      </c>
      <c r="G14" s="147">
        <v>7.8186695E-2</v>
      </c>
      <c r="H14" s="147">
        <v>2.8158267000000001E-2</v>
      </c>
      <c r="I14" s="147">
        <v>2.9658266999999999E-2</v>
      </c>
      <c r="J14" s="147">
        <v>8.4686695000000006E-2</v>
      </c>
      <c r="K14" s="147">
        <v>0</v>
      </c>
      <c r="L14" s="147">
        <v>0</v>
      </c>
      <c r="M14" s="147">
        <v>1.030032E-2</v>
      </c>
      <c r="N14" s="147">
        <v>1.030032E-2</v>
      </c>
      <c r="O14" s="147">
        <v>1.030032E-2</v>
      </c>
      <c r="P14" s="147">
        <v>1.4525787E-2</v>
      </c>
      <c r="Q14" s="52" t="s">
        <v>128</v>
      </c>
    </row>
    <row r="15" spans="2:17">
      <c r="B15" s="40">
        <v>3</v>
      </c>
      <c r="C15" s="38" t="s">
        <v>335</v>
      </c>
      <c r="D15" s="147">
        <v>1</v>
      </c>
      <c r="E15" s="147">
        <v>1</v>
      </c>
      <c r="F15" s="147">
        <v>6.5</v>
      </c>
      <c r="G15" s="147">
        <v>7.5533919960000002</v>
      </c>
      <c r="H15" s="147">
        <v>10.090524549</v>
      </c>
      <c r="I15" s="147">
        <v>12.598308398</v>
      </c>
      <c r="J15" s="147">
        <v>15.198563329000001</v>
      </c>
      <c r="K15" s="147">
        <v>2.575204861</v>
      </c>
      <c r="L15" s="147">
        <v>5.1298396439999996</v>
      </c>
      <c r="M15" s="147">
        <v>7.6602540269999997</v>
      </c>
      <c r="N15" s="147">
        <v>10.190588211</v>
      </c>
      <c r="O15" s="147">
        <v>12.720922393</v>
      </c>
      <c r="P15" s="147">
        <v>15.250252011000001</v>
      </c>
      <c r="Q15" s="52" t="s">
        <v>129</v>
      </c>
    </row>
    <row r="16" spans="2:17">
      <c r="B16" s="40">
        <v>4</v>
      </c>
      <c r="C16" s="38" t="s">
        <v>336</v>
      </c>
      <c r="D16" s="147">
        <v>11.6</v>
      </c>
      <c r="E16" s="147">
        <v>14</v>
      </c>
      <c r="F16" s="147">
        <v>16.3</v>
      </c>
      <c r="G16" s="147">
        <v>18.428665746</v>
      </c>
      <c r="H16" s="147">
        <v>20.890974269000001</v>
      </c>
      <c r="I16" s="147">
        <v>22.906397964</v>
      </c>
      <c r="J16" s="147">
        <v>26.181427165999999</v>
      </c>
      <c r="K16" s="147">
        <v>2.4891237451000001</v>
      </c>
      <c r="L16" s="147">
        <v>4.5665592019999997</v>
      </c>
      <c r="M16" s="147">
        <v>6.8177169319999997</v>
      </c>
      <c r="N16" s="147">
        <v>9.8749206029999996</v>
      </c>
      <c r="O16" s="147">
        <v>14.289885616999999</v>
      </c>
      <c r="P16" s="147">
        <v>16.806639538999999</v>
      </c>
      <c r="Q16" s="52" t="s">
        <v>130</v>
      </c>
    </row>
    <row r="17" spans="2:17">
      <c r="B17" s="40">
        <v>5</v>
      </c>
      <c r="C17" s="38" t="s">
        <v>337</v>
      </c>
      <c r="D17" s="147">
        <v>3.2</v>
      </c>
      <c r="E17" s="147">
        <v>0.4</v>
      </c>
      <c r="F17" s="147">
        <v>0.5</v>
      </c>
      <c r="G17" s="147">
        <v>0.61594970800000004</v>
      </c>
      <c r="H17" s="147">
        <v>0.69118375099999996</v>
      </c>
      <c r="I17" s="147">
        <v>0.77512850799999999</v>
      </c>
      <c r="J17" s="147">
        <v>9.4656342519999992</v>
      </c>
      <c r="K17" s="147">
        <v>0.41317142499999998</v>
      </c>
      <c r="L17" s="147">
        <v>0.50149322600000001</v>
      </c>
      <c r="M17" s="147">
        <v>0.65392997600000002</v>
      </c>
      <c r="N17" s="147">
        <v>1.512184703</v>
      </c>
      <c r="O17" s="147">
        <v>1.851551765</v>
      </c>
      <c r="P17" s="147">
        <v>2.2609745550000002</v>
      </c>
      <c r="Q17" s="52" t="s">
        <v>131</v>
      </c>
    </row>
    <row r="18" spans="2:17">
      <c r="B18" s="86"/>
      <c r="C18" s="89" t="s">
        <v>338</v>
      </c>
      <c r="D18" s="148">
        <f t="shared" ref="D18:O18" si="1">SUM(D13:D17)</f>
        <v>22.8</v>
      </c>
      <c r="E18" s="148">
        <f t="shared" si="1"/>
        <v>23.43</v>
      </c>
      <c r="F18" s="148">
        <f t="shared" si="1"/>
        <v>32.299999999999997</v>
      </c>
      <c r="G18" s="148">
        <f t="shared" si="1"/>
        <v>36.914551291000002</v>
      </c>
      <c r="H18" s="148">
        <f t="shared" si="1"/>
        <v>43.848309098999998</v>
      </c>
      <c r="I18" s="148">
        <f t="shared" si="1"/>
        <v>50.414589578000005</v>
      </c>
      <c r="J18" s="148">
        <f t="shared" si="1"/>
        <v>66.904135916000001</v>
      </c>
      <c r="K18" s="148">
        <f t="shared" si="1"/>
        <v>7.8604290493200004</v>
      </c>
      <c r="L18" s="148">
        <f t="shared" si="1"/>
        <v>13.779965580999999</v>
      </c>
      <c r="M18" s="148">
        <f t="shared" si="1"/>
        <v>19.997104870999998</v>
      </c>
      <c r="N18" s="148">
        <f t="shared" si="1"/>
        <v>28.381228911999997</v>
      </c>
      <c r="O18" s="148">
        <f t="shared" si="1"/>
        <v>36.854131410999997</v>
      </c>
      <c r="P18" s="148">
        <f t="shared" ref="P18" si="2">SUM(P13:P17)</f>
        <v>43.610623568999998</v>
      </c>
      <c r="Q18" s="87" t="s">
        <v>132</v>
      </c>
    </row>
    <row r="19" spans="2:17" ht="15.75" thickBot="1">
      <c r="B19" s="73"/>
      <c r="C19" s="74" t="s">
        <v>119</v>
      </c>
      <c r="D19" s="123">
        <f t="shared" ref="D19:O19" si="3">D11-D18</f>
        <v>704.26</v>
      </c>
      <c r="E19" s="123">
        <f t="shared" si="3"/>
        <v>836.54000000000008</v>
      </c>
      <c r="F19" s="123">
        <f t="shared" si="3"/>
        <v>979.84</v>
      </c>
      <c r="G19" s="123">
        <f t="shared" si="3"/>
        <v>1089.3061372780001</v>
      </c>
      <c r="H19" s="123">
        <f t="shared" si="3"/>
        <v>1211.6904976149999</v>
      </c>
      <c r="I19" s="123">
        <f t="shared" si="3"/>
        <v>1336.945424499</v>
      </c>
      <c r="J19" s="123">
        <f t="shared" si="3"/>
        <v>1523.7582071962499</v>
      </c>
      <c r="K19" s="123">
        <f t="shared" si="3"/>
        <v>206.54063417137894</v>
      </c>
      <c r="L19" s="123">
        <f t="shared" si="3"/>
        <v>283.87062138916997</v>
      </c>
      <c r="M19" s="123">
        <f t="shared" si="3"/>
        <v>452.78188496876004</v>
      </c>
      <c r="N19" s="123">
        <f t="shared" si="3"/>
        <v>656.57380978867002</v>
      </c>
      <c r="O19" s="123">
        <f t="shared" si="3"/>
        <v>850.61185482664996</v>
      </c>
      <c r="P19" s="123">
        <f t="shared" ref="P19" si="4">P11-P18</f>
        <v>1045.2809584987601</v>
      </c>
      <c r="Q19" s="88" t="s">
        <v>118</v>
      </c>
    </row>
    <row r="20" spans="2:17" ht="15.75" thickBot="1">
      <c r="B20" s="176"/>
      <c r="C20" s="177"/>
      <c r="D20" s="177"/>
      <c r="E20" s="177"/>
      <c r="F20" s="177"/>
      <c r="G20" s="177"/>
      <c r="H20" s="177"/>
      <c r="I20" s="177"/>
      <c r="J20" s="177"/>
      <c r="K20" s="177"/>
      <c r="L20" s="177"/>
      <c r="M20" s="177"/>
      <c r="N20" s="177"/>
      <c r="O20" s="177"/>
      <c r="P20" s="177"/>
      <c r="Q20" s="178"/>
    </row>
  </sheetData>
  <mergeCells count="3">
    <mergeCell ref="B20:Q20"/>
    <mergeCell ref="B2:Q2"/>
    <mergeCell ref="B3:Q3"/>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20"/>
  <sheetViews>
    <sheetView zoomScaleNormal="100" workbookViewId="0">
      <selection activeCell="D18" sqref="D18:P19"/>
    </sheetView>
  </sheetViews>
  <sheetFormatPr defaultRowHeight="15"/>
  <cols>
    <col min="1" max="1" width="8.28515625" customWidth="1"/>
    <col min="2" max="2" width="2.5703125" bestFit="1" customWidth="1"/>
    <col min="3" max="3" width="21.42578125" customWidth="1"/>
    <col min="4" max="4" width="4.28515625" bestFit="1" customWidth="1"/>
    <col min="5" max="5" width="4.42578125" bestFit="1" customWidth="1"/>
    <col min="6" max="7" width="4.28515625" bestFit="1" customWidth="1"/>
    <col min="8" max="8" width="4.85546875" bestFit="1" customWidth="1"/>
    <col min="9" max="9" width="5.140625" bestFit="1" customWidth="1"/>
    <col min="10" max="10" width="5.28515625" bestFit="1" customWidth="1"/>
    <col min="11" max="11" width="4.28515625" bestFit="1" customWidth="1"/>
    <col min="12" max="12" width="4.85546875" bestFit="1" customWidth="1"/>
    <col min="13" max="13" width="4" bestFit="1" customWidth="1"/>
    <col min="14" max="16" width="4" customWidth="1"/>
    <col min="17" max="17" width="19.5703125" bestFit="1" customWidth="1"/>
  </cols>
  <sheetData>
    <row r="1" spans="2:17" ht="15.75" thickBot="1"/>
    <row r="2" spans="2:17" ht="29.25" customHeight="1">
      <c r="B2" s="162" t="s">
        <v>343</v>
      </c>
      <c r="C2" s="171"/>
      <c r="D2" s="171"/>
      <c r="E2" s="171"/>
      <c r="F2" s="171"/>
      <c r="G2" s="171"/>
      <c r="H2" s="171"/>
      <c r="I2" s="171"/>
      <c r="J2" s="171"/>
      <c r="K2" s="171"/>
      <c r="L2" s="171"/>
      <c r="M2" s="171"/>
      <c r="N2" s="171"/>
      <c r="O2" s="171"/>
      <c r="P2" s="171"/>
      <c r="Q2" s="172"/>
    </row>
    <row r="3" spans="2:17" ht="15.75" thickBot="1">
      <c r="B3" s="173" t="s">
        <v>236</v>
      </c>
      <c r="C3" s="174"/>
      <c r="D3" s="174"/>
      <c r="E3" s="174"/>
      <c r="F3" s="174"/>
      <c r="G3" s="174"/>
      <c r="H3" s="174"/>
      <c r="I3" s="174"/>
      <c r="J3" s="174"/>
      <c r="K3" s="174"/>
      <c r="L3" s="174"/>
      <c r="M3" s="174"/>
      <c r="N3" s="174"/>
      <c r="O3" s="174"/>
      <c r="P3" s="174"/>
      <c r="Q3" s="175"/>
    </row>
    <row r="4" spans="2:17" ht="15.75" thickBot="1">
      <c r="B4" s="55" t="s">
        <v>7</v>
      </c>
      <c r="C4" s="72" t="s">
        <v>323</v>
      </c>
      <c r="D4" s="145">
        <v>42522</v>
      </c>
      <c r="E4" s="145">
        <v>42552</v>
      </c>
      <c r="F4" s="145">
        <v>42583</v>
      </c>
      <c r="G4" s="145">
        <v>42614</v>
      </c>
      <c r="H4" s="145">
        <v>42644</v>
      </c>
      <c r="I4" s="145">
        <v>42675</v>
      </c>
      <c r="J4" s="145">
        <v>42705</v>
      </c>
      <c r="K4" s="145">
        <v>42736</v>
      </c>
      <c r="L4" s="145">
        <v>42767</v>
      </c>
      <c r="M4" s="145">
        <v>42795</v>
      </c>
      <c r="N4" s="145">
        <v>42826</v>
      </c>
      <c r="O4" s="145">
        <v>42856</v>
      </c>
      <c r="P4" s="145">
        <v>42887</v>
      </c>
      <c r="Q4" s="36" t="s">
        <v>324</v>
      </c>
    </row>
    <row r="5" spans="2:17">
      <c r="B5" s="90"/>
      <c r="C5" s="91" t="s">
        <v>325</v>
      </c>
      <c r="D5" s="28"/>
      <c r="E5" s="28"/>
      <c r="F5" s="28"/>
      <c r="G5" s="28"/>
      <c r="H5" s="28"/>
      <c r="I5" s="28"/>
      <c r="J5" s="28"/>
      <c r="K5" s="28"/>
      <c r="L5" s="28"/>
      <c r="M5" s="28"/>
      <c r="N5" s="28"/>
      <c r="O5" s="28"/>
      <c r="P5" s="28"/>
      <c r="Q5" s="38"/>
    </row>
    <row r="6" spans="2:17">
      <c r="B6" s="40">
        <v>1</v>
      </c>
      <c r="C6" s="38" t="s">
        <v>326</v>
      </c>
      <c r="D6" s="147">
        <v>1503.2</v>
      </c>
      <c r="E6" s="147">
        <v>1751</v>
      </c>
      <c r="F6" s="147">
        <v>1994</v>
      </c>
      <c r="G6" s="147">
        <v>2279.853217205</v>
      </c>
      <c r="H6" s="147">
        <v>2455.6652704940002</v>
      </c>
      <c r="I6" s="147">
        <v>2743.2266612610001</v>
      </c>
      <c r="J6" s="147">
        <v>3167.6912787878646</v>
      </c>
      <c r="K6" s="147">
        <v>748.61032264247069</v>
      </c>
      <c r="L6" s="147">
        <v>976.33741533191744</v>
      </c>
      <c r="M6" s="147">
        <v>1249.9781201794233</v>
      </c>
      <c r="N6" s="147">
        <v>1189.1705292359575</v>
      </c>
      <c r="O6" s="147">
        <v>1554.9553953231025</v>
      </c>
      <c r="P6" s="147">
        <v>1852.7700454534327</v>
      </c>
      <c r="Q6" s="52" t="s">
        <v>120</v>
      </c>
    </row>
    <row r="7" spans="2:17">
      <c r="B7" s="40">
        <v>2</v>
      </c>
      <c r="C7" s="38" t="s">
        <v>327</v>
      </c>
      <c r="D7" s="147">
        <v>32.5</v>
      </c>
      <c r="E7" s="147">
        <v>33</v>
      </c>
      <c r="F7" s="147">
        <v>33</v>
      </c>
      <c r="G7" s="147">
        <v>34.140085345000003</v>
      </c>
      <c r="H7" s="147">
        <v>35.387066982</v>
      </c>
      <c r="I7" s="147">
        <v>40.259635416000002</v>
      </c>
      <c r="J7" s="147">
        <v>46.616835555999998</v>
      </c>
      <c r="K7" s="147">
        <v>0.53947582299999997</v>
      </c>
      <c r="L7" s="147">
        <v>1.0040774690000001</v>
      </c>
      <c r="M7" s="147">
        <v>15.306343023</v>
      </c>
      <c r="N7" s="147">
        <v>20.475020341</v>
      </c>
      <c r="O7" s="147">
        <v>42.279120696</v>
      </c>
      <c r="P7" s="147">
        <v>46.209592338</v>
      </c>
      <c r="Q7" s="52" t="s">
        <v>121</v>
      </c>
    </row>
    <row r="8" spans="2:17">
      <c r="B8" s="40">
        <v>3</v>
      </c>
      <c r="C8" s="38" t="s">
        <v>328</v>
      </c>
      <c r="D8" s="147">
        <v>0.3</v>
      </c>
      <c r="E8" s="147">
        <v>0.4</v>
      </c>
      <c r="F8" s="147">
        <v>0</v>
      </c>
      <c r="G8" s="147">
        <v>0.47040812399999998</v>
      </c>
      <c r="H8" s="147">
        <v>0.50677176000000002</v>
      </c>
      <c r="I8" s="147">
        <v>0.54313539600000005</v>
      </c>
      <c r="J8" s="147">
        <v>0.57949903199999997</v>
      </c>
      <c r="K8" s="147">
        <v>0.615862668</v>
      </c>
      <c r="L8" s="147">
        <v>0.615862668</v>
      </c>
      <c r="M8" s="147">
        <v>0.109090908</v>
      </c>
      <c r="N8" s="147">
        <v>0.14545454399999999</v>
      </c>
      <c r="O8" s="147">
        <v>0.19393939199999999</v>
      </c>
      <c r="P8" s="147">
        <v>0.23030302799999999</v>
      </c>
      <c r="Q8" s="52" t="s">
        <v>122</v>
      </c>
    </row>
    <row r="9" spans="2:17">
      <c r="B9" s="40">
        <v>4</v>
      </c>
      <c r="C9" s="38" t="s">
        <v>329</v>
      </c>
      <c r="D9" s="147">
        <v>125.4</v>
      </c>
      <c r="E9" s="147">
        <v>136</v>
      </c>
      <c r="F9" s="147">
        <v>163</v>
      </c>
      <c r="G9" s="147">
        <v>345.21416047299999</v>
      </c>
      <c r="H9" s="147">
        <v>188.40060883999999</v>
      </c>
      <c r="I9" s="147">
        <v>201.03251510800001</v>
      </c>
      <c r="J9" s="147">
        <v>221.24174021300001</v>
      </c>
      <c r="K9" s="147">
        <v>10.063389572229999</v>
      </c>
      <c r="L9" s="147">
        <v>14.057885444229999</v>
      </c>
      <c r="M9" s="147">
        <v>42.898362856229994</v>
      </c>
      <c r="N9" s="147">
        <v>37.309987933229905</v>
      </c>
      <c r="O9" s="147">
        <v>40.919497968897296</v>
      </c>
      <c r="P9" s="147">
        <v>60.891309488679994</v>
      </c>
      <c r="Q9" s="52" t="s">
        <v>123</v>
      </c>
    </row>
    <row r="10" spans="2:17">
      <c r="B10" s="40">
        <v>5</v>
      </c>
      <c r="C10" s="38" t="s">
        <v>330</v>
      </c>
      <c r="D10" s="147">
        <v>-1.8</v>
      </c>
      <c r="E10" s="147">
        <v>-2</v>
      </c>
      <c r="F10" s="147">
        <v>-1</v>
      </c>
      <c r="G10" s="147">
        <v>-2.4061389869999998</v>
      </c>
      <c r="H10" s="147">
        <v>-2.2031469640000001</v>
      </c>
      <c r="I10" s="147">
        <v>-0.33396207</v>
      </c>
      <c r="J10" s="147">
        <v>-0.26738657500000002</v>
      </c>
      <c r="K10" s="147">
        <v>0.19830081799999999</v>
      </c>
      <c r="L10" s="147">
        <v>8.5239783999999999E-2</v>
      </c>
      <c r="M10" s="147">
        <v>-1.9680148000000001E-2</v>
      </c>
      <c r="N10" s="147">
        <v>-0.40709399209000002</v>
      </c>
      <c r="O10" s="147">
        <v>-0.79221576532999993</v>
      </c>
      <c r="P10" s="147">
        <v>-0.81487067284000003</v>
      </c>
      <c r="Q10" s="52" t="s">
        <v>124</v>
      </c>
    </row>
    <row r="11" spans="2:17">
      <c r="B11" s="86"/>
      <c r="C11" s="89" t="s">
        <v>331</v>
      </c>
      <c r="D11" s="148">
        <f t="shared" ref="D11:P11" si="0">SUM(D6:D10)</f>
        <v>1659.6000000000001</v>
      </c>
      <c r="E11" s="148">
        <f t="shared" si="0"/>
        <v>1918.4</v>
      </c>
      <c r="F11" s="148">
        <f t="shared" si="0"/>
        <v>2189</v>
      </c>
      <c r="G11" s="148">
        <f t="shared" si="0"/>
        <v>2657.2717321600003</v>
      </c>
      <c r="H11" s="148">
        <f t="shared" si="0"/>
        <v>2677.7565711120001</v>
      </c>
      <c r="I11" s="148">
        <f t="shared" si="0"/>
        <v>2984.7279851110002</v>
      </c>
      <c r="J11" s="148">
        <f t="shared" si="0"/>
        <v>3435.8619670138646</v>
      </c>
      <c r="K11" s="148">
        <f t="shared" si="0"/>
        <v>760.02735152370064</v>
      </c>
      <c r="L11" s="148">
        <f t="shared" si="0"/>
        <v>992.10048069714742</v>
      </c>
      <c r="M11" s="148">
        <f t="shared" si="0"/>
        <v>1308.2722368186535</v>
      </c>
      <c r="N11" s="148">
        <f t="shared" si="0"/>
        <v>1246.6938980620971</v>
      </c>
      <c r="O11" s="148">
        <f t="shared" si="0"/>
        <v>1637.5557376146699</v>
      </c>
      <c r="P11" s="148">
        <f t="shared" si="0"/>
        <v>1959.2863796352726</v>
      </c>
      <c r="Q11" s="87" t="s">
        <v>125</v>
      </c>
    </row>
    <row r="12" spans="2:17">
      <c r="B12" s="85"/>
      <c r="C12" s="38" t="s">
        <v>332</v>
      </c>
      <c r="D12" s="121"/>
      <c r="E12" s="121"/>
      <c r="F12" s="121"/>
      <c r="G12" s="121"/>
      <c r="H12" s="121"/>
      <c r="I12" s="121"/>
      <c r="J12" s="121"/>
      <c r="K12" s="121"/>
      <c r="L12" s="121"/>
      <c r="M12" s="121"/>
      <c r="N12" s="121"/>
      <c r="O12" s="147"/>
      <c r="P12" s="147"/>
      <c r="Q12" s="52" t="s">
        <v>126</v>
      </c>
    </row>
    <row r="13" spans="2:17">
      <c r="B13" s="40">
        <v>1</v>
      </c>
      <c r="C13" s="38" t="s">
        <v>333</v>
      </c>
      <c r="D13" s="147">
        <v>1.35</v>
      </c>
      <c r="E13" s="147">
        <v>1</v>
      </c>
      <c r="F13" s="147">
        <v>1.71</v>
      </c>
      <c r="G13" s="147">
        <v>1.6047435990000001</v>
      </c>
      <c r="H13" s="147">
        <v>2.5123140909999999</v>
      </c>
      <c r="I13" s="147">
        <v>2.15033333</v>
      </c>
      <c r="J13" s="147">
        <v>3.87987836854274</v>
      </c>
      <c r="K13" s="147">
        <v>2.1550158139182098</v>
      </c>
      <c r="L13" s="147">
        <v>0.28881849599999998</v>
      </c>
      <c r="M13" s="147">
        <v>4.3995140530039194</v>
      </c>
      <c r="N13" s="147">
        <v>2.57748711047129</v>
      </c>
      <c r="O13" s="147">
        <v>3.0488131762612896</v>
      </c>
      <c r="P13" s="147">
        <v>4.3956012102480102</v>
      </c>
      <c r="Q13" s="52" t="s">
        <v>127</v>
      </c>
    </row>
    <row r="14" spans="2:17">
      <c r="B14" s="40">
        <v>2</v>
      </c>
      <c r="C14" s="38" t="s">
        <v>334</v>
      </c>
      <c r="D14" s="147" t="s">
        <v>247</v>
      </c>
      <c r="E14" s="147" t="s">
        <v>247</v>
      </c>
      <c r="F14" s="147" t="s">
        <v>247</v>
      </c>
      <c r="G14" s="147">
        <v>0</v>
      </c>
      <c r="H14" s="147">
        <v>0</v>
      </c>
      <c r="I14" s="147">
        <v>0</v>
      </c>
      <c r="J14" s="147">
        <v>0</v>
      </c>
      <c r="K14" s="147">
        <v>0</v>
      </c>
      <c r="L14" s="147">
        <v>0</v>
      </c>
      <c r="M14" s="147">
        <v>0</v>
      </c>
      <c r="N14" s="147">
        <v>0</v>
      </c>
      <c r="O14" s="147">
        <v>0</v>
      </c>
      <c r="P14" s="147">
        <v>0</v>
      </c>
      <c r="Q14" s="52" t="s">
        <v>128</v>
      </c>
    </row>
    <row r="15" spans="2:17">
      <c r="B15" s="40">
        <v>3</v>
      </c>
      <c r="C15" s="38" t="s">
        <v>335</v>
      </c>
      <c r="D15" s="147">
        <v>0.11</v>
      </c>
      <c r="E15" s="147">
        <v>0.13</v>
      </c>
      <c r="F15" s="147">
        <v>0.15</v>
      </c>
      <c r="G15" s="147">
        <v>0.166400622</v>
      </c>
      <c r="H15" s="147">
        <v>0.18488958</v>
      </c>
      <c r="I15" s="147">
        <v>0.203378538</v>
      </c>
      <c r="J15" s="147">
        <v>0.221867496</v>
      </c>
      <c r="K15" s="147">
        <v>0.28881849599999998</v>
      </c>
      <c r="L15" s="147">
        <v>5.155844342</v>
      </c>
      <c r="M15" s="147">
        <v>0.34253416199999998</v>
      </c>
      <c r="N15" s="147">
        <v>0.36102311999999998</v>
      </c>
      <c r="O15" s="147">
        <v>0.37951207799999997</v>
      </c>
      <c r="P15" s="147">
        <v>0.46320082800000001</v>
      </c>
      <c r="Q15" s="52" t="s">
        <v>129</v>
      </c>
    </row>
    <row r="16" spans="2:17">
      <c r="B16" s="40">
        <v>4</v>
      </c>
      <c r="C16" s="38" t="s">
        <v>336</v>
      </c>
      <c r="D16" s="147">
        <v>9.19</v>
      </c>
      <c r="E16" s="147">
        <v>11</v>
      </c>
      <c r="F16" s="147">
        <v>12.59</v>
      </c>
      <c r="G16" s="147">
        <v>14.04960633</v>
      </c>
      <c r="H16" s="147">
        <v>15.592790332</v>
      </c>
      <c r="I16" s="147">
        <v>17.276692004000001</v>
      </c>
      <c r="J16" s="147">
        <v>18.598520309000001</v>
      </c>
      <c r="K16" s="147">
        <v>3.612776056</v>
      </c>
      <c r="L16" s="147">
        <v>5.0444342692499999</v>
      </c>
      <c r="M16" s="147">
        <v>6.8346718080000004</v>
      </c>
      <c r="N16" s="147">
        <v>7.89486410573</v>
      </c>
      <c r="O16" s="147">
        <v>9.9916572384899993</v>
      </c>
      <c r="P16" s="147">
        <v>14.965820622420001</v>
      </c>
      <c r="Q16" s="52" t="s">
        <v>130</v>
      </c>
    </row>
    <row r="17" spans="2:17">
      <c r="B17" s="40">
        <v>5</v>
      </c>
      <c r="C17" s="38" t="s">
        <v>337</v>
      </c>
      <c r="D17" s="147">
        <v>9</v>
      </c>
      <c r="E17" s="147">
        <v>11</v>
      </c>
      <c r="F17" s="147">
        <v>13</v>
      </c>
      <c r="G17" s="147">
        <v>14.167697404</v>
      </c>
      <c r="H17" s="147">
        <v>15.823199495000001</v>
      </c>
      <c r="I17" s="147">
        <v>17.374726898999999</v>
      </c>
      <c r="J17" s="147">
        <v>19.767753326000001</v>
      </c>
      <c r="K17" s="147">
        <v>2.3931751611800003</v>
      </c>
      <c r="L17" s="147">
        <v>12.74804944573822</v>
      </c>
      <c r="M17" s="147">
        <v>7.4036589604200005</v>
      </c>
      <c r="N17" s="147">
        <v>9.2691238220599992</v>
      </c>
      <c r="O17" s="147">
        <v>11.776709097259998</v>
      </c>
      <c r="P17" s="147">
        <v>13.42914333865</v>
      </c>
      <c r="Q17" s="52" t="s">
        <v>131</v>
      </c>
    </row>
    <row r="18" spans="2:17">
      <c r="B18" s="86"/>
      <c r="C18" s="89" t="s">
        <v>338</v>
      </c>
      <c r="D18" s="148">
        <f t="shared" ref="D18:O18" si="1">SUM(D13:D17)</f>
        <v>19.649999999999999</v>
      </c>
      <c r="E18" s="148">
        <f t="shared" si="1"/>
        <v>23.13</v>
      </c>
      <c r="F18" s="148">
        <f t="shared" si="1"/>
        <v>27.45</v>
      </c>
      <c r="G18" s="148">
        <f t="shared" si="1"/>
        <v>29.988447954999998</v>
      </c>
      <c r="H18" s="148">
        <f t="shared" si="1"/>
        <v>34.113193498000001</v>
      </c>
      <c r="I18" s="148">
        <f t="shared" si="1"/>
        <v>37.005130770999997</v>
      </c>
      <c r="J18" s="148">
        <f t="shared" si="1"/>
        <v>42.468019499542741</v>
      </c>
      <c r="K18" s="148">
        <f t="shared" si="1"/>
        <v>8.4497855270982107</v>
      </c>
      <c r="L18" s="148">
        <f t="shared" si="1"/>
        <v>23.237146552988222</v>
      </c>
      <c r="M18" s="148">
        <f t="shared" si="1"/>
        <v>18.980378983423918</v>
      </c>
      <c r="N18" s="148">
        <f t="shared" si="1"/>
        <v>20.102498158261291</v>
      </c>
      <c r="O18" s="148">
        <f t="shared" si="1"/>
        <v>25.196691590011284</v>
      </c>
      <c r="P18" s="148">
        <f t="shared" ref="P18" si="2">SUM(P13:P17)</f>
        <v>33.253765999318013</v>
      </c>
      <c r="Q18" s="87" t="s">
        <v>132</v>
      </c>
    </row>
    <row r="19" spans="2:17" ht="15.75" thickBot="1">
      <c r="B19" s="73"/>
      <c r="C19" s="74" t="s">
        <v>119</v>
      </c>
      <c r="D19" s="123">
        <f t="shared" ref="D19:O19" si="3">+D11-D18</f>
        <v>1639.95</v>
      </c>
      <c r="E19" s="123">
        <f t="shared" si="3"/>
        <v>1895.27</v>
      </c>
      <c r="F19" s="123">
        <f t="shared" si="3"/>
        <v>2161.5500000000002</v>
      </c>
      <c r="G19" s="123">
        <f t="shared" si="3"/>
        <v>2627.2832842050002</v>
      </c>
      <c r="H19" s="123">
        <f t="shared" si="3"/>
        <v>2643.6433776140002</v>
      </c>
      <c r="I19" s="123">
        <f t="shared" si="3"/>
        <v>2947.7228543400001</v>
      </c>
      <c r="J19" s="123">
        <f t="shared" si="3"/>
        <v>3393.393947514322</v>
      </c>
      <c r="K19" s="123">
        <f t="shared" si="3"/>
        <v>751.5775659966024</v>
      </c>
      <c r="L19" s="123">
        <f t="shared" si="3"/>
        <v>968.86333414415924</v>
      </c>
      <c r="M19" s="123">
        <f t="shared" si="3"/>
        <v>1289.2918578352296</v>
      </c>
      <c r="N19" s="123">
        <f t="shared" si="3"/>
        <v>1226.5913999038357</v>
      </c>
      <c r="O19" s="123">
        <f t="shared" si="3"/>
        <v>1612.3590460246585</v>
      </c>
      <c r="P19" s="123">
        <f t="shared" ref="P19" si="4">+P11-P18</f>
        <v>1926.0326136359547</v>
      </c>
      <c r="Q19" s="88" t="s">
        <v>118</v>
      </c>
    </row>
    <row r="20" spans="2:17" ht="15.75" thickBot="1">
      <c r="B20" s="176"/>
      <c r="C20" s="177"/>
      <c r="D20" s="177"/>
      <c r="E20" s="177"/>
      <c r="F20" s="177"/>
      <c r="G20" s="177"/>
      <c r="H20" s="177"/>
      <c r="I20" s="177"/>
      <c r="J20" s="177"/>
      <c r="K20" s="177"/>
      <c r="L20" s="177"/>
      <c r="M20" s="177"/>
      <c r="N20" s="177"/>
      <c r="O20" s="177"/>
      <c r="P20" s="177"/>
      <c r="Q20" s="178"/>
    </row>
  </sheetData>
  <mergeCells count="3">
    <mergeCell ref="B20:Q20"/>
    <mergeCell ref="B2:Q2"/>
    <mergeCell ref="B3:Q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E44"/>
  <sheetViews>
    <sheetView showGridLines="0" workbookViewId="0">
      <selection activeCell="F5" sqref="F5"/>
    </sheetView>
  </sheetViews>
  <sheetFormatPr defaultRowHeight="15"/>
  <cols>
    <col min="1" max="1" width="3.28515625" style="7" customWidth="1"/>
    <col min="2" max="2" width="4.5703125" customWidth="1"/>
    <col min="3" max="3" width="146.7109375" bestFit="1" customWidth="1"/>
    <col min="4" max="4" width="16.140625" customWidth="1"/>
  </cols>
  <sheetData>
    <row r="9" spans="1:5" s="13" customFormat="1" ht="15.75">
      <c r="A9" s="17"/>
      <c r="C9" s="15" t="s">
        <v>167</v>
      </c>
      <c r="D9" s="16"/>
      <c r="E9" s="16"/>
    </row>
    <row r="10" spans="1:5" s="13" customFormat="1" ht="15.75">
      <c r="A10" s="17"/>
      <c r="C10" s="15"/>
      <c r="D10" s="16"/>
      <c r="E10" s="16"/>
    </row>
    <row r="11" spans="1:5" s="13" customFormat="1" ht="15.75">
      <c r="A11" s="17"/>
      <c r="C11" s="15" t="s">
        <v>172</v>
      </c>
      <c r="D11" s="22" t="s">
        <v>168</v>
      </c>
      <c r="E11" s="16"/>
    </row>
    <row r="12" spans="1:5" s="13" customFormat="1" ht="15.75">
      <c r="A12" s="17"/>
      <c r="C12" s="15" t="s">
        <v>228</v>
      </c>
      <c r="D12" s="22" t="s">
        <v>169</v>
      </c>
      <c r="E12" s="16"/>
    </row>
    <row r="13" spans="1:5" s="13" customFormat="1" ht="15.75">
      <c r="A13" s="17"/>
      <c r="C13" s="15" t="s">
        <v>173</v>
      </c>
      <c r="D13" s="22" t="s">
        <v>170</v>
      </c>
      <c r="E13" s="18"/>
    </row>
    <row r="14" spans="1:5" s="13" customFormat="1" ht="15.75">
      <c r="A14" s="17"/>
      <c r="C14" s="15" t="s">
        <v>174</v>
      </c>
      <c r="D14" s="6">
        <v>1</v>
      </c>
      <c r="E14" s="18"/>
    </row>
    <row r="15" spans="1:5" s="13" customFormat="1" ht="15.75">
      <c r="A15" s="17"/>
      <c r="C15" s="15" t="s">
        <v>175</v>
      </c>
      <c r="D15" s="6">
        <v>1</v>
      </c>
      <c r="E15" s="16"/>
    </row>
    <row r="16" spans="1:5" s="13" customFormat="1" ht="15.75">
      <c r="A16" s="17"/>
      <c r="C16" s="15" t="s">
        <v>176</v>
      </c>
      <c r="D16" s="6">
        <v>3</v>
      </c>
      <c r="E16" s="18"/>
    </row>
    <row r="17" spans="1:5" s="13" customFormat="1" ht="15.75">
      <c r="A17" s="17"/>
      <c r="C17" s="15" t="s">
        <v>177</v>
      </c>
      <c r="D17" s="6">
        <v>3</v>
      </c>
      <c r="E17" s="16"/>
    </row>
    <row r="18" spans="1:5" s="13" customFormat="1" ht="15.75">
      <c r="A18" s="17"/>
      <c r="C18" s="15" t="s">
        <v>178</v>
      </c>
      <c r="D18" s="6">
        <v>5</v>
      </c>
      <c r="E18" s="18"/>
    </row>
    <row r="19" spans="1:5" s="13" customFormat="1">
      <c r="A19" s="17"/>
      <c r="C19" s="13" t="s">
        <v>179</v>
      </c>
      <c r="D19" s="6">
        <v>5</v>
      </c>
    </row>
    <row r="20" spans="1:5" s="13" customFormat="1">
      <c r="A20" s="17"/>
      <c r="C20" s="13" t="s">
        <v>180</v>
      </c>
      <c r="D20" s="6">
        <v>7</v>
      </c>
    </row>
    <row r="21" spans="1:5" s="13" customFormat="1" ht="15.75">
      <c r="A21" s="17"/>
      <c r="C21" s="15" t="s">
        <v>181</v>
      </c>
      <c r="D21" s="6">
        <v>7</v>
      </c>
    </row>
    <row r="22" spans="1:5" s="13" customFormat="1">
      <c r="A22" s="17"/>
      <c r="C22" s="13" t="s">
        <v>182</v>
      </c>
      <c r="D22" s="6">
        <v>9</v>
      </c>
    </row>
    <row r="23" spans="1:5" s="13" customFormat="1" ht="15.75">
      <c r="A23" s="17"/>
      <c r="C23" s="15" t="s">
        <v>183</v>
      </c>
      <c r="D23" s="6">
        <v>10</v>
      </c>
      <c r="E23" s="18"/>
    </row>
    <row r="24" spans="1:5" s="13" customFormat="1">
      <c r="A24" s="17"/>
      <c r="C24" s="13" t="s">
        <v>184</v>
      </c>
      <c r="D24" s="6">
        <v>11</v>
      </c>
    </row>
    <row r="25" spans="1:5" s="13" customFormat="1" ht="15.75">
      <c r="A25" s="17"/>
      <c r="C25" s="15" t="s">
        <v>185</v>
      </c>
      <c r="D25" s="6">
        <v>12</v>
      </c>
      <c r="E25" s="18"/>
    </row>
    <row r="26" spans="1:5" s="13" customFormat="1">
      <c r="A26" s="17"/>
      <c r="C26" s="13" t="s">
        <v>186</v>
      </c>
      <c r="D26" s="6">
        <v>13</v>
      </c>
    </row>
    <row r="27" spans="1:5" s="13" customFormat="1" ht="15.75">
      <c r="A27" s="17"/>
      <c r="C27" s="15" t="s">
        <v>187</v>
      </c>
      <c r="D27" s="6">
        <v>14</v>
      </c>
      <c r="E27" s="18"/>
    </row>
    <row r="28" spans="1:5" s="13" customFormat="1">
      <c r="A28" s="17"/>
      <c r="C28" s="13" t="s">
        <v>188</v>
      </c>
      <c r="D28" s="6">
        <v>15</v>
      </c>
    </row>
    <row r="29" spans="1:5" s="13" customFormat="1" ht="15.75">
      <c r="A29" s="17"/>
      <c r="C29" s="15" t="s">
        <v>189</v>
      </c>
      <c r="D29" s="6">
        <v>15</v>
      </c>
      <c r="E29" s="18"/>
    </row>
    <row r="30" spans="1:5" s="13" customFormat="1">
      <c r="A30" s="17"/>
      <c r="C30" s="13" t="s">
        <v>190</v>
      </c>
      <c r="D30" s="6">
        <v>16</v>
      </c>
    </row>
    <row r="31" spans="1:5" s="13" customFormat="1" ht="15.75">
      <c r="A31" s="17"/>
      <c r="C31" s="15" t="s">
        <v>229</v>
      </c>
      <c r="D31" s="6">
        <v>16</v>
      </c>
      <c r="E31" s="18"/>
    </row>
    <row r="32" spans="1:5" s="13" customFormat="1">
      <c r="A32" s="17"/>
      <c r="C32" s="13" t="s">
        <v>191</v>
      </c>
      <c r="D32" s="6">
        <v>17</v>
      </c>
    </row>
    <row r="33" spans="1:4" s="13" customFormat="1">
      <c r="A33" s="17"/>
      <c r="C33" s="13" t="s">
        <v>192</v>
      </c>
      <c r="D33" s="6">
        <v>18</v>
      </c>
    </row>
    <row r="34" spans="1:4" s="13" customFormat="1">
      <c r="A34" s="17"/>
      <c r="C34" s="13" t="s">
        <v>193</v>
      </c>
      <c r="D34" s="6">
        <v>18</v>
      </c>
    </row>
    <row r="35" spans="1:4" s="13" customFormat="1">
      <c r="A35" s="17"/>
      <c r="C35" s="13" t="s">
        <v>194</v>
      </c>
      <c r="D35" s="6">
        <v>19</v>
      </c>
    </row>
    <row r="36" spans="1:4" s="13" customFormat="1">
      <c r="A36" s="17"/>
      <c r="C36" s="13" t="s">
        <v>195</v>
      </c>
      <c r="D36" s="6">
        <v>20</v>
      </c>
    </row>
    <row r="37" spans="1:4" s="13" customFormat="1">
      <c r="A37" s="17"/>
      <c r="C37" s="13" t="s">
        <v>196</v>
      </c>
      <c r="D37" s="6">
        <v>21</v>
      </c>
    </row>
    <row r="38" spans="1:4" s="13" customFormat="1">
      <c r="A38" s="17"/>
      <c r="C38" s="13" t="s">
        <v>197</v>
      </c>
      <c r="D38" s="6">
        <v>22</v>
      </c>
    </row>
    <row r="39" spans="1:4" s="13" customFormat="1">
      <c r="A39" s="17"/>
      <c r="C39" s="13" t="s">
        <v>198</v>
      </c>
      <c r="D39" s="6">
        <v>23</v>
      </c>
    </row>
    <row r="40" spans="1:4" s="13" customFormat="1">
      <c r="A40" s="17"/>
      <c r="C40" s="13" t="s">
        <v>355</v>
      </c>
      <c r="D40" s="6">
        <v>24</v>
      </c>
    </row>
    <row r="41" spans="1:4" s="13" customFormat="1">
      <c r="A41" s="17"/>
      <c r="C41" s="13" t="s">
        <v>356</v>
      </c>
      <c r="D41" s="6">
        <v>25</v>
      </c>
    </row>
    <row r="42" spans="1:4" s="13" customFormat="1">
      <c r="A42" s="17"/>
      <c r="C42" s="13" t="s">
        <v>357</v>
      </c>
      <c r="D42" s="6">
        <v>26</v>
      </c>
    </row>
    <row r="43" spans="1:4" s="13" customFormat="1">
      <c r="A43" s="17"/>
      <c r="C43" s="13" t="s">
        <v>358</v>
      </c>
      <c r="D43" s="6">
        <v>27</v>
      </c>
    </row>
    <row r="44" spans="1:4">
      <c r="C44" s="13" t="s">
        <v>359</v>
      </c>
      <c r="D44" s="6">
        <v>28</v>
      </c>
    </row>
  </sheetData>
  <hyperlinks>
    <hyperlink ref="D14" location="'T1'!A1" display="'T1'!A1"/>
    <hyperlink ref="D15" location="'T2'!A1" display="'T2'!A1"/>
    <hyperlink ref="D16" location="'T3'!A1" display="'T3'!A1"/>
    <hyperlink ref="D17" location="'T4'!A1" display="'T4'!A1"/>
    <hyperlink ref="D18" location="'T5'!A1" display="'T5'!A1"/>
    <hyperlink ref="D19" location="'T6'!A1" display="'T6'!A1"/>
    <hyperlink ref="D20" location="'T7'!A1" display="'T7'!A1"/>
    <hyperlink ref="D21" location="'T8'!A1" display="'T8'!A1"/>
    <hyperlink ref="D22" location="'T9'!A1" display="'T9'!A1"/>
    <hyperlink ref="D23" location="'T10'!A1" display="'T10'!A1"/>
    <hyperlink ref="D24" location="'T11'!A1" display="'T11'!A1"/>
    <hyperlink ref="D25" location="'T12'!A1" display="'T12'!A1"/>
    <hyperlink ref="D26" location="'T13'!A1" display="'T13'!A1"/>
    <hyperlink ref="D27" location="'T14'!A1" display="'T14'!A1"/>
    <hyperlink ref="D28" location="'T15'!A1" display="'T15'!A1"/>
    <hyperlink ref="D29" location="'T16'!A1" display="'T16'!A1"/>
    <hyperlink ref="D30" location="'T17'!A1" display="'T17'!A1"/>
    <hyperlink ref="D31" location="'T18'!A1" display="'T18'!A1"/>
    <hyperlink ref="D32" location="'T19'!A1" display="'T19'!A1"/>
    <hyperlink ref="D33" location="'T20'!A1" display="'T20'!A1"/>
    <hyperlink ref="D34" location="'T21'!A1" display="'T21'!A1"/>
    <hyperlink ref="D35" location="'T22'!A1" display="'T22'!A1"/>
    <hyperlink ref="D36" location="'T23'!A1" display="'T23'!A1"/>
    <hyperlink ref="D37" location="'T24'!A1" display="'T24'!A1"/>
    <hyperlink ref="D38" location="'T25'!A1" display="'T25'!A1"/>
    <hyperlink ref="D39" location="'T26'!A1" display="'T26'!A1"/>
    <hyperlink ref="D40" location="'T27'!_Toc450741528" display="'T27'!_Toc450741528"/>
    <hyperlink ref="D41" location="'T28'!_Toc450741529" display="'T28'!_Toc450741529"/>
    <hyperlink ref="D42" location="'T29'!_Toc450741530" display="'T29'!_Toc450741530"/>
    <hyperlink ref="D43" location="'T30'!_Toc450741531" display="'T30'!_Toc450741531"/>
    <hyperlink ref="D11" location="Cover!A1" display="i"/>
    <hyperlink ref="D12" location="Notes!A1" display="ii"/>
    <hyperlink ref="D13" location="Glosary!A1" display="iii"/>
    <hyperlink ref="D44" location="Direktori!Print_Area" display="Direktori!Print_Area"/>
  </hyperlinks>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2"/>
  <sheetViews>
    <sheetView zoomScaleNormal="100" workbookViewId="0">
      <selection activeCell="C3" sqref="C3:O7"/>
    </sheetView>
  </sheetViews>
  <sheetFormatPr defaultRowHeight="15"/>
  <cols>
    <col min="1" max="1" width="17.140625" customWidth="1"/>
    <col min="2" max="2" width="11.42578125" bestFit="1" customWidth="1"/>
    <col min="3" max="3" width="4" bestFit="1" customWidth="1"/>
    <col min="4" max="4" width="4.140625" bestFit="1" customWidth="1"/>
    <col min="5" max="5" width="4" bestFit="1" customWidth="1"/>
    <col min="6" max="6" width="4.140625" bestFit="1" customWidth="1"/>
    <col min="7" max="7" width="5.140625" bestFit="1" customWidth="1"/>
    <col min="8" max="8" width="4.140625" bestFit="1" customWidth="1"/>
    <col min="9" max="11" width="4.28515625" bestFit="1" customWidth="1"/>
    <col min="12" max="13" width="4" bestFit="1" customWidth="1"/>
    <col min="14" max="15" width="4" customWidth="1"/>
  </cols>
  <sheetData>
    <row r="1" spans="2:16" ht="15.75" thickBot="1"/>
    <row r="2" spans="2:16" ht="33.75" customHeight="1" thickBot="1">
      <c r="B2" s="162" t="s">
        <v>351</v>
      </c>
      <c r="C2" s="163"/>
      <c r="D2" s="163"/>
      <c r="E2" s="163"/>
      <c r="F2" s="163"/>
      <c r="G2" s="163"/>
      <c r="H2" s="163"/>
      <c r="I2" s="163"/>
      <c r="J2" s="163"/>
      <c r="K2" s="163"/>
      <c r="L2" s="163"/>
      <c r="M2" s="163"/>
      <c r="N2" s="163"/>
      <c r="O2" s="163"/>
      <c r="P2" s="164"/>
    </row>
    <row r="3" spans="2:16" s="1" customFormat="1" ht="17.25" thickBot="1">
      <c r="B3" s="95" t="s">
        <v>344</v>
      </c>
      <c r="C3" s="96">
        <v>42522</v>
      </c>
      <c r="D3" s="96">
        <v>42552</v>
      </c>
      <c r="E3" s="96">
        <v>42583</v>
      </c>
      <c r="F3" s="96">
        <v>42614</v>
      </c>
      <c r="G3" s="96">
        <v>42644</v>
      </c>
      <c r="H3" s="96">
        <v>42675</v>
      </c>
      <c r="I3" s="96">
        <v>42705</v>
      </c>
      <c r="J3" s="96">
        <v>42736</v>
      </c>
      <c r="K3" s="96">
        <v>42767</v>
      </c>
      <c r="L3" s="96">
        <v>42795</v>
      </c>
      <c r="M3" s="96">
        <v>42826</v>
      </c>
      <c r="N3" s="96">
        <v>42856</v>
      </c>
      <c r="O3" s="96">
        <v>42887</v>
      </c>
      <c r="P3" s="97" t="s">
        <v>238</v>
      </c>
    </row>
    <row r="4" spans="2:16" s="1" customFormat="1" ht="12.75">
      <c r="B4" s="93" t="s">
        <v>149</v>
      </c>
      <c r="C4" s="128">
        <v>3.7999999999999999E-2</v>
      </c>
      <c r="D4" s="128">
        <v>4.3999999999999997E-2</v>
      </c>
      <c r="E4" s="128">
        <v>5.0999999999999997E-2</v>
      </c>
      <c r="F4" s="128">
        <v>5.6693528354391898E-2</v>
      </c>
      <c r="G4" s="128">
        <v>6.2746801593731971E-2</v>
      </c>
      <c r="H4" s="128">
        <v>7.1688701977277267E-2</v>
      </c>
      <c r="I4" s="128">
        <v>7.7516043052582917E-2</v>
      </c>
      <c r="J4" s="128">
        <v>6.7925851966450148E-3</v>
      </c>
      <c r="K4" s="128">
        <v>1.1852151602687799E-2</v>
      </c>
      <c r="L4" s="128">
        <v>1.9564278080681223E-2</v>
      </c>
      <c r="M4" s="128">
        <v>2.5484293646547911E-2</v>
      </c>
      <c r="N4" s="128">
        <v>3.3713227669247628E-2</v>
      </c>
      <c r="O4" s="128">
        <v>3.9864423493370785E-2</v>
      </c>
      <c r="P4" s="52" t="s">
        <v>153</v>
      </c>
    </row>
    <row r="5" spans="2:16" s="1" customFormat="1" ht="12.75">
      <c r="B5" s="93" t="s">
        <v>150</v>
      </c>
      <c r="C5" s="128">
        <v>0.03</v>
      </c>
      <c r="D5" s="128">
        <v>3.5000000000000003E-2</v>
      </c>
      <c r="E5" s="128">
        <v>4.1000000000000002E-2</v>
      </c>
      <c r="F5" s="128">
        <v>4.4965498920574262E-2</v>
      </c>
      <c r="G5" s="128">
        <v>4.9647176674571504E-2</v>
      </c>
      <c r="H5" s="128">
        <v>5.4525263011845564E-2</v>
      </c>
      <c r="I5" s="128">
        <v>6.1827588016534235E-2</v>
      </c>
      <c r="J5" s="128">
        <v>7.9101477572484924E-3</v>
      </c>
      <c r="K5" s="128">
        <v>1.0844336044316654E-2</v>
      </c>
      <c r="L5" s="128">
        <v>1.7168459218793168E-2</v>
      </c>
      <c r="M5" s="128">
        <v>2.4773791172461958E-2</v>
      </c>
      <c r="N5" s="128">
        <v>3.1886520246320695E-2</v>
      </c>
      <c r="O5" s="128">
        <v>3.898896701659986E-2</v>
      </c>
      <c r="P5" s="52" t="s">
        <v>154</v>
      </c>
    </row>
    <row r="6" spans="2:16" s="1" customFormat="1" ht="12.75">
      <c r="B6" s="93" t="s">
        <v>151</v>
      </c>
      <c r="C6" s="128">
        <v>3.1E-2</v>
      </c>
      <c r="D6" s="128">
        <v>3.5999999999999997E-2</v>
      </c>
      <c r="E6" s="128">
        <v>0.04</v>
      </c>
      <c r="F6" s="128">
        <v>4.8132182899000855E-2</v>
      </c>
      <c r="G6" s="128">
        <v>4.7972527250985268E-2</v>
      </c>
      <c r="H6" s="128">
        <v>5.3016699046776465E-2</v>
      </c>
      <c r="I6" s="128">
        <v>6.0413604457073007E-2</v>
      </c>
      <c r="J6" s="128">
        <v>1.1568753217399291E-2</v>
      </c>
      <c r="K6" s="128">
        <v>1.5015743733191908E-2</v>
      </c>
      <c r="L6" s="128">
        <v>1.9548601660190849E-2</v>
      </c>
      <c r="M6" s="128">
        <v>1.8403240258614836E-2</v>
      </c>
      <c r="N6" s="128">
        <v>2.3937298621966526E-2</v>
      </c>
      <c r="O6" s="128">
        <v>2.8303525507488932E-2</v>
      </c>
      <c r="P6" s="52" t="s">
        <v>155</v>
      </c>
    </row>
    <row r="7" spans="2:16" ht="15.75" thickBot="1">
      <c r="B7" s="94" t="s">
        <v>152</v>
      </c>
      <c r="C7" s="129">
        <v>3.5000000000000003E-2</v>
      </c>
      <c r="D7" s="129">
        <v>4.1000000000000002E-2</v>
      </c>
      <c r="E7" s="129">
        <v>4.7E-2</v>
      </c>
      <c r="F7" s="129">
        <v>5.3193855085649215E-2</v>
      </c>
      <c r="G7" s="129">
        <v>5.7495707876877022E-2</v>
      </c>
      <c r="H7" s="129">
        <v>6.4951965988389079E-2</v>
      </c>
      <c r="I7" s="129">
        <v>7.1315338112790241E-2</v>
      </c>
      <c r="J7" s="129">
        <v>8.253777586412955E-3</v>
      </c>
      <c r="K7" s="129">
        <v>1.2622815581021881E-2</v>
      </c>
      <c r="L7" s="129">
        <v>1.9291392448374117E-2</v>
      </c>
      <c r="M7" s="129">
        <v>2.341223269804146E-2</v>
      </c>
      <c r="N7" s="129">
        <v>3.0744439955307422E-2</v>
      </c>
      <c r="O7" s="129">
        <v>3.6478412806389048E-2</v>
      </c>
      <c r="P7" s="88" t="s">
        <v>156</v>
      </c>
    </row>
    <row r="8" spans="2:16" ht="15.75" thickBot="1">
      <c r="B8" s="168"/>
      <c r="C8" s="169"/>
      <c r="D8" s="169"/>
      <c r="E8" s="169"/>
      <c r="F8" s="169"/>
      <c r="G8" s="169"/>
      <c r="H8" s="169"/>
      <c r="I8" s="169"/>
      <c r="J8" s="169"/>
      <c r="K8" s="169"/>
      <c r="L8" s="169"/>
      <c r="M8" s="169"/>
      <c r="N8" s="169"/>
      <c r="O8" s="169"/>
      <c r="P8" s="170"/>
    </row>
    <row r="9" spans="2:16">
      <c r="B9" s="23"/>
    </row>
    <row r="10" spans="2:16">
      <c r="B10" s="23"/>
    </row>
    <row r="11" spans="2:16">
      <c r="B11" s="23"/>
    </row>
    <row r="12" spans="2:16">
      <c r="B12" s="24"/>
    </row>
  </sheetData>
  <mergeCells count="2">
    <mergeCell ref="B2:P2"/>
    <mergeCell ref="B8:P8"/>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1"/>
  <sheetViews>
    <sheetView zoomScaleNormal="100" workbookViewId="0">
      <selection activeCell="C3" sqref="C3:O7"/>
    </sheetView>
  </sheetViews>
  <sheetFormatPr defaultRowHeight="15"/>
  <cols>
    <col min="1" max="1" width="19.28515625" customWidth="1"/>
    <col min="2" max="2" width="13.42578125" customWidth="1"/>
    <col min="3" max="4" width="4.140625" bestFit="1" customWidth="1"/>
    <col min="5" max="5" width="4.28515625" bestFit="1" customWidth="1"/>
    <col min="6" max="7" width="4.42578125" bestFit="1" customWidth="1"/>
    <col min="8" max="8" width="4.28515625" bestFit="1" customWidth="1"/>
    <col min="9" max="12" width="6.140625" bestFit="1" customWidth="1"/>
    <col min="13" max="13" width="4.140625" bestFit="1" customWidth="1"/>
    <col min="14" max="15" width="4.140625" customWidth="1"/>
  </cols>
  <sheetData>
    <row r="1" spans="2:16" ht="15.75" thickBot="1"/>
    <row r="2" spans="2:16" ht="34.5" customHeight="1" thickBot="1">
      <c r="B2" s="162" t="s">
        <v>352</v>
      </c>
      <c r="C2" s="163"/>
      <c r="D2" s="163"/>
      <c r="E2" s="163"/>
      <c r="F2" s="163"/>
      <c r="G2" s="163"/>
      <c r="H2" s="163"/>
      <c r="I2" s="163"/>
      <c r="J2" s="163"/>
      <c r="K2" s="163"/>
      <c r="L2" s="163"/>
      <c r="M2" s="163"/>
      <c r="N2" s="163"/>
      <c r="O2" s="163"/>
      <c r="P2" s="164"/>
    </row>
    <row r="3" spans="2:16" s="1" customFormat="1" ht="17.25" thickBot="1">
      <c r="B3" s="101" t="s">
        <v>344</v>
      </c>
      <c r="C3" s="102">
        <v>42522</v>
      </c>
      <c r="D3" s="102">
        <v>42552</v>
      </c>
      <c r="E3" s="102">
        <v>42583</v>
      </c>
      <c r="F3" s="102">
        <v>42614</v>
      </c>
      <c r="G3" s="102">
        <v>42644</v>
      </c>
      <c r="H3" s="102">
        <v>42675</v>
      </c>
      <c r="I3" s="102">
        <v>42705</v>
      </c>
      <c r="J3" s="102">
        <v>42736</v>
      </c>
      <c r="K3" s="102">
        <v>42767</v>
      </c>
      <c r="L3" s="102">
        <v>42795</v>
      </c>
      <c r="M3" s="102">
        <v>42826</v>
      </c>
      <c r="N3" s="102">
        <v>42856</v>
      </c>
      <c r="O3" s="102">
        <v>42887</v>
      </c>
      <c r="P3" s="33" t="s">
        <v>238</v>
      </c>
    </row>
    <row r="4" spans="2:16" s="1" customFormat="1" ht="12.75">
      <c r="B4" s="93" t="s">
        <v>141</v>
      </c>
      <c r="C4" s="133">
        <v>3.5999999999999997E-2</v>
      </c>
      <c r="D4" s="134">
        <v>4.1000000000000002E-2</v>
      </c>
      <c r="E4" s="134">
        <v>4.7E-2</v>
      </c>
      <c r="F4" s="133">
        <v>5.2195855020460917E-2</v>
      </c>
      <c r="G4" s="133">
        <v>5.7916324753843208E-2</v>
      </c>
      <c r="H4" s="133">
        <v>6.6819912925760075E-2</v>
      </c>
      <c r="I4" s="133">
        <v>7.2487860135444115E-2</v>
      </c>
      <c r="J4" s="133">
        <v>6.4468224826355284E-3</v>
      </c>
      <c r="K4" s="133">
        <v>1.1249192594227599E-2</v>
      </c>
      <c r="L4" s="133">
        <v>1.8665904712975953E-2</v>
      </c>
      <c r="M4" s="133">
        <v>2.4362497614060154E-2</v>
      </c>
      <c r="N4" s="133">
        <v>3.2253625746043159E-2</v>
      </c>
      <c r="O4" s="133">
        <v>3.8145251493083926E-2</v>
      </c>
      <c r="P4" s="52" t="s">
        <v>145</v>
      </c>
    </row>
    <row r="5" spans="2:16" s="1" customFormat="1" ht="12.75">
      <c r="B5" s="93" t="s">
        <v>142</v>
      </c>
      <c r="C5" s="133">
        <v>2.8000000000000001E-2</v>
      </c>
      <c r="D5" s="134">
        <v>3.2000000000000001E-2</v>
      </c>
      <c r="E5" s="134">
        <v>3.6999999999999998E-2</v>
      </c>
      <c r="F5" s="133">
        <v>4.1096388150358813E-2</v>
      </c>
      <c r="G5" s="133">
        <v>4.5359614859723271E-2</v>
      </c>
      <c r="H5" s="133">
        <v>5.0298308247225865E-2</v>
      </c>
      <c r="I5" s="133">
        <v>5.755871673339065E-2</v>
      </c>
      <c r="J5" s="133">
        <v>7.7167125767025422E-3</v>
      </c>
      <c r="K5" s="133">
        <v>1.0575893490820033E-2</v>
      </c>
      <c r="L5" s="133">
        <v>1.6753187699166245E-2</v>
      </c>
      <c r="M5" s="133">
        <v>2.4143246436151202E-2</v>
      </c>
      <c r="N5" s="133">
        <v>3.1100878484587622E-2</v>
      </c>
      <c r="O5" s="133">
        <v>3.7964418890391767E-2</v>
      </c>
      <c r="P5" s="52" t="s">
        <v>146</v>
      </c>
    </row>
    <row r="6" spans="2:16" s="1" customFormat="1" ht="12.75">
      <c r="B6" s="93" t="s">
        <v>143</v>
      </c>
      <c r="C6" s="133">
        <v>2.9000000000000001E-2</v>
      </c>
      <c r="D6" s="134">
        <v>3.3000000000000002E-2</v>
      </c>
      <c r="E6" s="134">
        <v>3.6999999999999998E-2</v>
      </c>
      <c r="F6" s="133">
        <v>4.381057185041777E-2</v>
      </c>
      <c r="G6" s="133">
        <v>4.3505633613931352E-2</v>
      </c>
      <c r="H6" s="133">
        <v>4.8059277000017366E-2</v>
      </c>
      <c r="I6" s="133">
        <v>5.4025055964952863E-2</v>
      </c>
      <c r="J6" s="133">
        <v>1.1407447709479494E-2</v>
      </c>
      <c r="K6" s="133">
        <v>1.4771373221107593E-2</v>
      </c>
      <c r="L6" s="133">
        <v>1.9201863589863751E-2</v>
      </c>
      <c r="M6" s="133">
        <v>1.808208304053174E-2</v>
      </c>
      <c r="N6" s="133">
        <v>2.3519757216283129E-2</v>
      </c>
      <c r="O6" s="133">
        <v>2.7793897496472826E-2</v>
      </c>
      <c r="P6" s="52" t="s">
        <v>147</v>
      </c>
    </row>
    <row r="7" spans="2:16" ht="15.75" thickBot="1">
      <c r="B7" s="94" t="s">
        <v>144</v>
      </c>
      <c r="C7" s="135">
        <v>3.3000000000000002E-2</v>
      </c>
      <c r="D7" s="136">
        <v>3.7999999999999999E-2</v>
      </c>
      <c r="E7" s="136">
        <v>4.2999999999999997E-2</v>
      </c>
      <c r="F7" s="135">
        <v>4.8799744552629302E-2</v>
      </c>
      <c r="G7" s="135">
        <v>5.2779487453952896E-2</v>
      </c>
      <c r="H7" s="135">
        <v>6.005031966409613E-2</v>
      </c>
      <c r="I7" s="135">
        <v>6.5899225248070445E-2</v>
      </c>
      <c r="J7" s="135">
        <v>7.9410668563623839E-3</v>
      </c>
      <c r="K7" s="135">
        <v>1.2136322553112824E-2</v>
      </c>
      <c r="L7" s="135">
        <v>1.8601124894370522E-2</v>
      </c>
      <c r="M7" s="135">
        <v>2.2601262512550697E-2</v>
      </c>
      <c r="N7" s="135">
        <v>2.9697180213171085E-2</v>
      </c>
      <c r="O7" s="135">
        <v>3.5228791694091113E-2</v>
      </c>
      <c r="P7" s="88" t="s">
        <v>148</v>
      </c>
    </row>
    <row r="8" spans="2:16" ht="15.75" thickBot="1">
      <c r="B8" s="168"/>
      <c r="C8" s="169"/>
      <c r="D8" s="169"/>
      <c r="E8" s="169"/>
      <c r="F8" s="169"/>
      <c r="G8" s="169"/>
      <c r="H8" s="169"/>
      <c r="I8" s="169"/>
      <c r="J8" s="169"/>
      <c r="K8" s="169"/>
      <c r="L8" s="169"/>
      <c r="M8" s="169"/>
      <c r="N8" s="169"/>
      <c r="O8" s="169"/>
      <c r="P8" s="170"/>
    </row>
    <row r="11" spans="2:16">
      <c r="I11" s="130"/>
      <c r="J11" s="130"/>
      <c r="K11" s="130"/>
      <c r="L11" s="130"/>
    </row>
  </sheetData>
  <mergeCells count="2">
    <mergeCell ref="B2:P2"/>
    <mergeCell ref="B8:P8"/>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1"/>
  <sheetViews>
    <sheetView zoomScaleNormal="100" workbookViewId="0">
      <selection activeCell="C3" sqref="C3:O7"/>
    </sheetView>
  </sheetViews>
  <sheetFormatPr defaultRowHeight="15"/>
  <cols>
    <col min="1" max="1" width="19.140625" customWidth="1"/>
    <col min="2" max="2" width="12" bestFit="1" customWidth="1"/>
    <col min="3" max="4" width="4.140625" bestFit="1" customWidth="1"/>
    <col min="5" max="5" width="4.28515625" bestFit="1" customWidth="1"/>
    <col min="6" max="6" width="4.42578125" bestFit="1" customWidth="1"/>
    <col min="7" max="7" width="5.42578125" bestFit="1" customWidth="1"/>
    <col min="8" max="8" width="4.28515625" bestFit="1" customWidth="1"/>
    <col min="9" max="10" width="4.5703125" bestFit="1" customWidth="1"/>
    <col min="11" max="11" width="4.28515625" bestFit="1" customWidth="1"/>
    <col min="12" max="13" width="4.140625" bestFit="1" customWidth="1"/>
    <col min="14" max="15" width="4.140625" customWidth="1"/>
    <col min="16" max="16" width="17.28515625" customWidth="1"/>
  </cols>
  <sheetData>
    <row r="1" spans="2:16" ht="15.75" thickBot="1"/>
    <row r="2" spans="2:16" ht="36" customHeight="1" thickBot="1">
      <c r="B2" s="162" t="s">
        <v>353</v>
      </c>
      <c r="C2" s="163"/>
      <c r="D2" s="163"/>
      <c r="E2" s="163"/>
      <c r="F2" s="163"/>
      <c r="G2" s="163"/>
      <c r="H2" s="163"/>
      <c r="I2" s="163"/>
      <c r="J2" s="163"/>
      <c r="K2" s="163"/>
      <c r="L2" s="163"/>
      <c r="M2" s="163"/>
      <c r="N2" s="163"/>
      <c r="O2" s="163"/>
      <c r="P2" s="164"/>
    </row>
    <row r="3" spans="2:16" s="1" customFormat="1" ht="13.5" thickBot="1">
      <c r="B3" s="103" t="s">
        <v>344</v>
      </c>
      <c r="C3" s="102">
        <v>42522</v>
      </c>
      <c r="D3" s="102">
        <v>42552</v>
      </c>
      <c r="E3" s="102">
        <v>42583</v>
      </c>
      <c r="F3" s="102">
        <v>42614</v>
      </c>
      <c r="G3" s="102">
        <v>42644</v>
      </c>
      <c r="H3" s="102">
        <v>42675</v>
      </c>
      <c r="I3" s="102">
        <v>42705</v>
      </c>
      <c r="J3" s="102">
        <v>42736</v>
      </c>
      <c r="K3" s="102">
        <v>42767</v>
      </c>
      <c r="L3" s="102">
        <v>42795</v>
      </c>
      <c r="M3" s="102">
        <v>42826</v>
      </c>
      <c r="N3" s="102">
        <v>42856</v>
      </c>
      <c r="O3" s="102">
        <v>42887</v>
      </c>
      <c r="P3" s="33" t="s">
        <v>238</v>
      </c>
    </row>
    <row r="4" spans="2:16" s="1" customFormat="1" ht="12.75">
      <c r="B4" s="49" t="s">
        <v>133</v>
      </c>
      <c r="C4" s="98">
        <v>0.95</v>
      </c>
      <c r="D4" s="98">
        <v>0.95</v>
      </c>
      <c r="E4" s="98">
        <v>0.95</v>
      </c>
      <c r="F4" s="98">
        <v>0.95106923418082356</v>
      </c>
      <c r="G4" s="98">
        <v>0.94844439131908076</v>
      </c>
      <c r="H4" s="98">
        <v>0.94615563747132769</v>
      </c>
      <c r="I4" s="98">
        <v>0.94627923485071863</v>
      </c>
      <c r="J4" s="98">
        <v>0.94909703684242852</v>
      </c>
      <c r="K4" s="98">
        <v>0.94930400770998058</v>
      </c>
      <c r="L4" s="98">
        <v>0.96378015436239961</v>
      </c>
      <c r="M4" s="98">
        <v>0.96170347130514855</v>
      </c>
      <c r="N4" s="98">
        <v>0.95960877092608021</v>
      </c>
      <c r="O4" s="98">
        <v>0.95768465182745344</v>
      </c>
      <c r="P4" s="52" t="s">
        <v>137</v>
      </c>
    </row>
    <row r="5" spans="2:16" s="1" customFormat="1" ht="12.75">
      <c r="B5" s="49" t="s">
        <v>134</v>
      </c>
      <c r="C5" s="98">
        <v>0.98</v>
      </c>
      <c r="D5" s="98">
        <v>0.97</v>
      </c>
      <c r="E5" s="98">
        <v>0.97</v>
      </c>
      <c r="F5" s="98">
        <v>0.97619531086053724</v>
      </c>
      <c r="G5" s="98">
        <v>0.97131997381264912</v>
      </c>
      <c r="H5" s="98">
        <v>0.9768026544965106</v>
      </c>
      <c r="I5" s="98">
        <v>0.9782192087195748</v>
      </c>
      <c r="J5" s="98">
        <v>0.97554594598202093</v>
      </c>
      <c r="K5" s="98">
        <v>0.9749458034841979</v>
      </c>
      <c r="L5" s="144">
        <v>0.97697304711331845</v>
      </c>
      <c r="M5" s="144">
        <v>0.97071172057164978</v>
      </c>
      <c r="N5" s="144">
        <v>0.97862175165930676</v>
      </c>
      <c r="O5" s="144">
        <v>0.96556723789202481</v>
      </c>
      <c r="P5" s="52" t="s">
        <v>138</v>
      </c>
    </row>
    <row r="6" spans="2:16" s="1" customFormat="1" ht="12.75">
      <c r="B6" s="49" t="s">
        <v>135</v>
      </c>
      <c r="C6" s="98">
        <v>0.98</v>
      </c>
      <c r="D6" s="98">
        <v>0.98</v>
      </c>
      <c r="E6" s="98">
        <v>0.98</v>
      </c>
      <c r="F6" s="98">
        <v>0.98626861854734849</v>
      </c>
      <c r="G6" s="98">
        <v>0.98605808412917118</v>
      </c>
      <c r="H6" s="98">
        <v>0.98372313346680906</v>
      </c>
      <c r="I6" s="98">
        <v>0.98414286151627361</v>
      </c>
      <c r="J6" s="98">
        <v>0.98605679411700164</v>
      </c>
      <c r="K6" s="98">
        <v>0.98140014411484089</v>
      </c>
      <c r="L6" s="98">
        <v>0.97934340208394588</v>
      </c>
      <c r="M6" s="98">
        <v>0.98339480394102052</v>
      </c>
      <c r="N6" s="98">
        <v>0.98258884580736339</v>
      </c>
      <c r="O6" s="98">
        <v>0.97918559558483342</v>
      </c>
      <c r="P6" s="52" t="s">
        <v>139</v>
      </c>
    </row>
    <row r="7" spans="2:16" ht="15.75" thickBot="1">
      <c r="B7" s="99" t="s">
        <v>136</v>
      </c>
      <c r="C7" s="100">
        <v>0.96</v>
      </c>
      <c r="D7" s="100">
        <v>0.96</v>
      </c>
      <c r="E7" s="100">
        <v>0.96</v>
      </c>
      <c r="F7" s="100">
        <v>0.96296546074215239</v>
      </c>
      <c r="G7" s="100">
        <v>0.96075273718939069</v>
      </c>
      <c r="H7" s="100">
        <v>0.95953571369066815</v>
      </c>
      <c r="I7" s="100">
        <v>0.9599951668601302</v>
      </c>
      <c r="J7" s="100">
        <v>0.96211301712741282</v>
      </c>
      <c r="K7" s="100">
        <v>0.96089684552332089</v>
      </c>
      <c r="L7" s="100">
        <v>0.96958999083912356</v>
      </c>
      <c r="M7" s="100">
        <v>0.96879740472715559</v>
      </c>
      <c r="N7" s="100">
        <v>0.9682414488883091</v>
      </c>
      <c r="O7" s="100">
        <v>0.9647519503606995</v>
      </c>
      <c r="P7" s="88" t="s">
        <v>140</v>
      </c>
    </row>
    <row r="8" spans="2:16" ht="15.75" thickBot="1">
      <c r="B8" s="168"/>
      <c r="C8" s="169"/>
      <c r="D8" s="169"/>
      <c r="E8" s="169"/>
      <c r="F8" s="169"/>
      <c r="G8" s="169"/>
      <c r="H8" s="169"/>
      <c r="I8" s="169"/>
      <c r="J8" s="169"/>
      <c r="K8" s="169"/>
      <c r="L8" s="169"/>
      <c r="M8" s="169"/>
      <c r="N8" s="169"/>
      <c r="O8" s="169"/>
      <c r="P8" s="170"/>
    </row>
    <row r="10" spans="2:16">
      <c r="B10" s="25"/>
      <c r="C10" s="25"/>
      <c r="D10" s="25"/>
      <c r="E10" s="25"/>
      <c r="F10" s="25"/>
      <c r="G10" s="25"/>
      <c r="H10" s="25"/>
      <c r="J10" s="25"/>
      <c r="K10" s="25"/>
      <c r="L10" s="25"/>
      <c r="M10" s="25"/>
      <c r="N10" s="25"/>
      <c r="O10" s="25"/>
    </row>
    <row r="11" spans="2:16">
      <c r="B11" s="25"/>
      <c r="C11" s="25"/>
      <c r="D11" s="25"/>
      <c r="E11" s="25"/>
      <c r="F11" s="25"/>
      <c r="G11" s="25"/>
      <c r="H11" s="25"/>
      <c r="J11" s="25"/>
      <c r="K11" s="25"/>
      <c r="L11" s="25"/>
      <c r="M11" s="25"/>
      <c r="N11" s="25"/>
      <c r="O11" s="25"/>
    </row>
  </sheetData>
  <mergeCells count="2">
    <mergeCell ref="B2:P2"/>
    <mergeCell ref="B8:P8"/>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9"/>
  <sheetViews>
    <sheetView zoomScaleNormal="100" workbookViewId="0">
      <selection activeCell="D3" sqref="D3"/>
    </sheetView>
  </sheetViews>
  <sheetFormatPr defaultRowHeight="15"/>
  <cols>
    <col min="1" max="1" width="12.28515625" customWidth="1"/>
    <col min="2" max="2" width="11.140625" bestFit="1" customWidth="1"/>
    <col min="3" max="8" width="6.85546875" bestFit="1" customWidth="1"/>
    <col min="9" max="9" width="6.85546875" customWidth="1"/>
  </cols>
  <sheetData>
    <row r="1" spans="2:10" ht="15.75" thickBot="1"/>
    <row r="2" spans="2:10" ht="33" customHeight="1" thickBot="1">
      <c r="B2" s="162" t="s">
        <v>354</v>
      </c>
      <c r="C2" s="163"/>
      <c r="D2" s="163"/>
      <c r="E2" s="163"/>
      <c r="F2" s="163"/>
      <c r="G2" s="163"/>
      <c r="H2" s="163"/>
      <c r="I2" s="163"/>
      <c r="J2" s="164"/>
    </row>
    <row r="3" spans="2:10" ht="27.75" thickBot="1">
      <c r="B3" s="112" t="s">
        <v>344</v>
      </c>
      <c r="C3" s="113">
        <v>2010</v>
      </c>
      <c r="D3" s="113">
        <v>2011</v>
      </c>
      <c r="E3" s="113">
        <v>2012</v>
      </c>
      <c r="F3" s="113">
        <v>2013</v>
      </c>
      <c r="G3" s="113">
        <v>2014</v>
      </c>
      <c r="H3" s="114">
        <v>2015</v>
      </c>
      <c r="I3" s="113">
        <v>2016</v>
      </c>
      <c r="J3" s="115" t="s">
        <v>238</v>
      </c>
    </row>
    <row r="4" spans="2:10">
      <c r="B4" s="104" t="s">
        <v>0</v>
      </c>
      <c r="C4" s="105">
        <v>1147633</v>
      </c>
      <c r="D4" s="105">
        <v>1138048</v>
      </c>
      <c r="E4" s="105">
        <v>1134609</v>
      </c>
      <c r="F4" s="105">
        <v>1081021</v>
      </c>
      <c r="G4" s="105">
        <v>1103840</v>
      </c>
      <c r="H4" s="106">
        <v>1088755</v>
      </c>
      <c r="I4" s="106">
        <v>1069982</v>
      </c>
      <c r="J4" s="107" t="s">
        <v>4</v>
      </c>
    </row>
    <row r="5" spans="2:10">
      <c r="B5" s="104" t="s">
        <v>1</v>
      </c>
      <c r="C5" s="105">
        <v>235108</v>
      </c>
      <c r="D5" s="105">
        <v>274779</v>
      </c>
      <c r="E5" s="105">
        <v>299251</v>
      </c>
      <c r="F5" s="105">
        <v>285147</v>
      </c>
      <c r="G5" s="105">
        <v>342169</v>
      </c>
      <c r="H5" s="106">
        <v>352610</v>
      </c>
      <c r="I5" s="106">
        <v>363121</v>
      </c>
      <c r="J5" s="107" t="s">
        <v>5</v>
      </c>
    </row>
    <row r="6" spans="2:10">
      <c r="B6" s="104" t="s">
        <v>2</v>
      </c>
      <c r="C6" s="105">
        <v>1435256</v>
      </c>
      <c r="D6" s="105">
        <v>1669881</v>
      </c>
      <c r="E6" s="105">
        <v>1911938</v>
      </c>
      <c r="F6" s="105">
        <v>2267477</v>
      </c>
      <c r="G6" s="105">
        <v>2479435</v>
      </c>
      <c r="H6" s="106">
        <v>2748162</v>
      </c>
      <c r="I6" s="106">
        <v>2961942</v>
      </c>
      <c r="J6" s="107" t="s">
        <v>6</v>
      </c>
    </row>
    <row r="7" spans="2:10" ht="15.75" thickBot="1">
      <c r="B7" s="108" t="s">
        <v>3</v>
      </c>
      <c r="C7" s="109">
        <f t="shared" ref="C7:H7" si="0">SUM(C4:C6)</f>
        <v>2817997</v>
      </c>
      <c r="D7" s="109">
        <f t="shared" si="0"/>
        <v>3082708</v>
      </c>
      <c r="E7" s="109">
        <f t="shared" si="0"/>
        <v>3345798</v>
      </c>
      <c r="F7" s="109">
        <f t="shared" si="0"/>
        <v>3633645</v>
      </c>
      <c r="G7" s="109">
        <f t="shared" si="0"/>
        <v>3925444</v>
      </c>
      <c r="H7" s="110">
        <f t="shared" si="0"/>
        <v>4189527</v>
      </c>
      <c r="I7" s="110">
        <f>SUM(I4:I6)</f>
        <v>4395045</v>
      </c>
      <c r="J7" s="111" t="s">
        <v>3</v>
      </c>
    </row>
    <row r="8" spans="2:10" ht="15.75" thickBot="1">
      <c r="B8" s="197"/>
      <c r="C8" s="198"/>
      <c r="D8" s="198"/>
      <c r="E8" s="198"/>
      <c r="F8" s="198"/>
      <c r="G8" s="198"/>
      <c r="H8" s="198"/>
      <c r="I8" s="198"/>
      <c r="J8" s="199"/>
    </row>
    <row r="9" spans="2:10">
      <c r="G9" s="23"/>
      <c r="H9" s="23"/>
      <c r="I9" s="23"/>
    </row>
  </sheetData>
  <mergeCells count="2">
    <mergeCell ref="B2:J2"/>
    <mergeCell ref="B8:J8"/>
  </mergeCells>
  <pageMargins left="0.7" right="0.7" top="0.75" bottom="0.75" header="0.3" footer="0.3"/>
  <pageSetup paperSize="9" orientation="portrait" r:id="rId1"/>
  <ignoredErrors>
    <ignoredError sqref="C7:I7" formulaRange="1"/>
  </ignoredError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9"/>
  <sheetViews>
    <sheetView showGridLines="0" workbookViewId="0">
      <selection activeCell="B15" sqref="B15"/>
    </sheetView>
  </sheetViews>
  <sheetFormatPr defaultRowHeight="14.25"/>
  <cols>
    <col min="1" max="1" width="2.140625" style="13" customWidth="1"/>
    <col min="2" max="2" width="255.7109375" style="13" bestFit="1" customWidth="1"/>
    <col min="3" max="5" width="9.140625" style="13"/>
    <col min="6" max="6" width="255.7109375" style="21" bestFit="1" customWidth="1"/>
    <col min="7" max="16384" width="9.140625" style="13"/>
  </cols>
  <sheetData>
    <row r="1" spans="2:6">
      <c r="B1" s="19" t="s">
        <v>171</v>
      </c>
      <c r="F1" s="20" t="s">
        <v>226</v>
      </c>
    </row>
    <row r="2" spans="2:6">
      <c r="B2" s="13" t="s">
        <v>199</v>
      </c>
      <c r="F2" s="21" t="s">
        <v>213</v>
      </c>
    </row>
    <row r="4" spans="2:6">
      <c r="B4" s="13" t="s">
        <v>200</v>
      </c>
      <c r="F4" s="21" t="s">
        <v>214</v>
      </c>
    </row>
    <row r="6" spans="2:6">
      <c r="B6" s="13" t="s">
        <v>201</v>
      </c>
      <c r="F6" s="21" t="s">
        <v>215</v>
      </c>
    </row>
    <row r="8" spans="2:6">
      <c r="B8" s="13" t="s">
        <v>202</v>
      </c>
      <c r="F8" s="21" t="s">
        <v>216</v>
      </c>
    </row>
    <row r="9" spans="2:6">
      <c r="B9" s="13" t="s">
        <v>100</v>
      </c>
    </row>
    <row r="10" spans="2:6">
      <c r="B10" s="13" t="s">
        <v>203</v>
      </c>
      <c r="F10" s="21" t="s">
        <v>217</v>
      </c>
    </row>
    <row r="12" spans="2:6">
      <c r="B12" s="13" t="s">
        <v>204</v>
      </c>
      <c r="F12" s="21" t="s">
        <v>218</v>
      </c>
    </row>
    <row r="14" spans="2:6">
      <c r="B14" s="13" t="s">
        <v>205</v>
      </c>
      <c r="F14" s="21" t="s">
        <v>219</v>
      </c>
    </row>
    <row r="16" spans="2:6">
      <c r="B16" s="13" t="s">
        <v>206</v>
      </c>
      <c r="F16" s="21" t="s">
        <v>227</v>
      </c>
    </row>
    <row r="18" spans="2:6">
      <c r="B18" s="13" t="s">
        <v>207</v>
      </c>
      <c r="F18" s="21" t="s">
        <v>220</v>
      </c>
    </row>
    <row r="20" spans="2:6">
      <c r="B20" s="13" t="s">
        <v>208</v>
      </c>
      <c r="F20" s="21" t="s">
        <v>221</v>
      </c>
    </row>
    <row r="23" spans="2:6">
      <c r="B23" s="13" t="s">
        <v>209</v>
      </c>
      <c r="F23" s="21" t="s">
        <v>222</v>
      </c>
    </row>
    <row r="25" spans="2:6">
      <c r="B25" s="13" t="s">
        <v>210</v>
      </c>
      <c r="F25" s="21" t="s">
        <v>223</v>
      </c>
    </row>
    <row r="27" spans="2:6">
      <c r="B27" s="13" t="s">
        <v>211</v>
      </c>
      <c r="F27" s="21" t="s">
        <v>224</v>
      </c>
    </row>
    <row r="29" spans="2:6">
      <c r="B29" s="13" t="s">
        <v>212</v>
      </c>
      <c r="F29" s="21" t="s">
        <v>225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8"/>
  <sheetViews>
    <sheetView zoomScaleNormal="100" workbookViewId="0">
      <selection activeCell="C3" sqref="C3:O7"/>
    </sheetView>
  </sheetViews>
  <sheetFormatPr defaultRowHeight="12.75"/>
  <cols>
    <col min="1" max="1" width="9.140625" style="1"/>
    <col min="2" max="2" width="8" style="1" bestFit="1" customWidth="1"/>
    <col min="3" max="4" width="4.28515625" style="1" bestFit="1" customWidth="1"/>
    <col min="5" max="6" width="4.140625" style="1" bestFit="1" customWidth="1"/>
    <col min="7" max="7" width="5.5703125" style="1" customWidth="1"/>
    <col min="8" max="9" width="5.42578125" style="1" bestFit="1" customWidth="1"/>
    <col min="10" max="11" width="4.28515625" style="1" bestFit="1" customWidth="1"/>
    <col min="12" max="15" width="4.28515625" style="1" customWidth="1"/>
    <col min="16" max="16" width="9.5703125" style="1" bestFit="1" customWidth="1"/>
    <col min="17" max="16384" width="9.140625" style="1"/>
  </cols>
  <sheetData>
    <row r="1" spans="2:16" ht="13.5" thickBot="1"/>
    <row r="2" spans="2:16" ht="30.75" customHeight="1" thickBot="1">
      <c r="B2" s="156" t="s">
        <v>233</v>
      </c>
      <c r="C2" s="157"/>
      <c r="D2" s="157"/>
      <c r="E2" s="157"/>
      <c r="F2" s="157"/>
      <c r="G2" s="157"/>
      <c r="H2" s="157"/>
      <c r="I2" s="157"/>
      <c r="J2" s="157"/>
      <c r="K2" s="157"/>
      <c r="L2" s="157"/>
      <c r="M2" s="157"/>
      <c r="N2" s="157"/>
      <c r="O2" s="157"/>
      <c r="P2" s="158"/>
    </row>
    <row r="3" spans="2:16" ht="17.25" thickBot="1">
      <c r="B3" s="131" t="s">
        <v>234</v>
      </c>
      <c r="C3" s="32">
        <v>42522</v>
      </c>
      <c r="D3" s="32">
        <v>42552</v>
      </c>
      <c r="E3" s="32">
        <v>42583</v>
      </c>
      <c r="F3" s="32">
        <v>42614</v>
      </c>
      <c r="G3" s="32">
        <v>42644</v>
      </c>
      <c r="H3" s="32">
        <v>42675</v>
      </c>
      <c r="I3" s="32">
        <v>42705</v>
      </c>
      <c r="J3" s="32">
        <v>42736</v>
      </c>
      <c r="K3" s="32">
        <v>42767</v>
      </c>
      <c r="L3" s="32">
        <v>42795</v>
      </c>
      <c r="M3" s="32">
        <v>42826</v>
      </c>
      <c r="N3" s="32">
        <v>42856</v>
      </c>
      <c r="O3" s="32">
        <v>42887</v>
      </c>
      <c r="P3" s="33" t="s">
        <v>238</v>
      </c>
    </row>
    <row r="4" spans="2:16">
      <c r="B4" s="27" t="s">
        <v>0</v>
      </c>
      <c r="C4" s="28">
        <v>186</v>
      </c>
      <c r="D4" s="28">
        <v>186</v>
      </c>
      <c r="E4" s="28">
        <v>185</v>
      </c>
      <c r="F4" s="28">
        <v>184</v>
      </c>
      <c r="G4" s="28">
        <v>183</v>
      </c>
      <c r="H4" s="28">
        <v>183</v>
      </c>
      <c r="I4" s="28">
        <v>180</v>
      </c>
      <c r="J4" s="28">
        <v>179</v>
      </c>
      <c r="K4" s="28">
        <v>179</v>
      </c>
      <c r="L4" s="28">
        <v>177</v>
      </c>
      <c r="M4" s="28">
        <v>177</v>
      </c>
      <c r="N4" s="28">
        <v>176</v>
      </c>
      <c r="O4" s="28">
        <v>175</v>
      </c>
      <c r="P4" s="29" t="s">
        <v>4</v>
      </c>
    </row>
    <row r="5" spans="2:16">
      <c r="B5" s="27" t="s">
        <v>1</v>
      </c>
      <c r="C5" s="28">
        <v>44</v>
      </c>
      <c r="D5" s="28">
        <v>43</v>
      </c>
      <c r="E5" s="28">
        <v>43</v>
      </c>
      <c r="F5" s="28">
        <v>43</v>
      </c>
      <c r="G5" s="28">
        <v>44</v>
      </c>
      <c r="H5" s="28">
        <v>44</v>
      </c>
      <c r="I5" s="28">
        <v>44</v>
      </c>
      <c r="J5" s="28">
        <v>44</v>
      </c>
      <c r="K5" s="28">
        <v>44</v>
      </c>
      <c r="L5" s="28">
        <v>43</v>
      </c>
      <c r="M5" s="28">
        <v>43</v>
      </c>
      <c r="N5" s="28">
        <v>43</v>
      </c>
      <c r="O5" s="28">
        <v>43</v>
      </c>
      <c r="P5" s="29" t="s">
        <v>5</v>
      </c>
    </row>
    <row r="6" spans="2:16">
      <c r="B6" s="27" t="s">
        <v>2</v>
      </c>
      <c r="C6" s="28">
        <v>25</v>
      </c>
      <c r="D6" s="28">
        <v>25</v>
      </c>
      <c r="E6" s="28">
        <v>25</v>
      </c>
      <c r="F6" s="28">
        <v>25</v>
      </c>
      <c r="G6" s="28">
        <v>25</v>
      </c>
      <c r="H6" s="28">
        <v>25</v>
      </c>
      <c r="I6" s="28">
        <v>25</v>
      </c>
      <c r="J6" s="28">
        <v>25</v>
      </c>
      <c r="K6" s="28">
        <v>25</v>
      </c>
      <c r="L6" s="28">
        <v>25</v>
      </c>
      <c r="M6" s="28">
        <v>24</v>
      </c>
      <c r="N6" s="28">
        <v>24</v>
      </c>
      <c r="O6" s="28">
        <v>24</v>
      </c>
      <c r="P6" s="29" t="s">
        <v>6</v>
      </c>
    </row>
    <row r="7" spans="2:16" ht="13.5" thickBot="1">
      <c r="B7" s="30" t="s">
        <v>3</v>
      </c>
      <c r="C7" s="137">
        <f t="shared" ref="C7:L7" si="0">SUM(C4:C6)</f>
        <v>255</v>
      </c>
      <c r="D7" s="137">
        <f t="shared" si="0"/>
        <v>254</v>
      </c>
      <c r="E7" s="137">
        <f t="shared" si="0"/>
        <v>253</v>
      </c>
      <c r="F7" s="137">
        <f t="shared" si="0"/>
        <v>252</v>
      </c>
      <c r="G7" s="137">
        <f t="shared" si="0"/>
        <v>252</v>
      </c>
      <c r="H7" s="137">
        <f t="shared" si="0"/>
        <v>252</v>
      </c>
      <c r="I7" s="137">
        <f t="shared" si="0"/>
        <v>249</v>
      </c>
      <c r="J7" s="137">
        <f t="shared" si="0"/>
        <v>248</v>
      </c>
      <c r="K7" s="137">
        <f t="shared" si="0"/>
        <v>248</v>
      </c>
      <c r="L7" s="137">
        <f t="shared" si="0"/>
        <v>245</v>
      </c>
      <c r="M7" s="140">
        <f t="shared" ref="M7" si="1">SUM(M4:M6)</f>
        <v>244</v>
      </c>
      <c r="N7" s="149">
        <v>243</v>
      </c>
      <c r="O7" s="152">
        <f>SUM(O4:O6)</f>
        <v>242</v>
      </c>
      <c r="P7" s="31" t="s">
        <v>3</v>
      </c>
    </row>
    <row r="8" spans="2:16" ht="13.5" thickBot="1">
      <c r="B8" s="153"/>
      <c r="C8" s="154"/>
      <c r="D8" s="154"/>
      <c r="E8" s="154"/>
      <c r="F8" s="154"/>
      <c r="G8" s="154"/>
      <c r="H8" s="154"/>
      <c r="I8" s="154"/>
      <c r="J8" s="154"/>
      <c r="K8" s="154"/>
      <c r="L8" s="154"/>
      <c r="M8" s="154"/>
      <c r="N8" s="154"/>
      <c r="O8" s="154"/>
      <c r="P8" s="155"/>
    </row>
  </sheetData>
  <mergeCells count="2">
    <mergeCell ref="B8:P8"/>
    <mergeCell ref="B2:P2"/>
  </mergeCells>
  <pageMargins left="0.7" right="0.7" top="0.75" bottom="0.75" header="0.3" footer="0.3"/>
  <pageSetup paperSize="9" orientation="portrait" r:id="rId1"/>
  <ignoredErrors>
    <ignoredError sqref="C7:M7 O7"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38"/>
  <sheetViews>
    <sheetView zoomScaleNormal="100" workbookViewId="0">
      <pane xSplit="3" ySplit="3" topLeftCell="D37" activePane="bottomRight" state="frozen"/>
      <selection pane="topRight" activeCell="D1" sqref="D1"/>
      <selection pane="bottomLeft" activeCell="A4" sqref="A4"/>
      <selection pane="bottomRight" activeCell="D3" sqref="D3:P37"/>
    </sheetView>
  </sheetViews>
  <sheetFormatPr defaultRowHeight="14.25"/>
  <cols>
    <col min="1" max="1" width="9.140625" style="2"/>
    <col min="2" max="2" width="4.42578125" style="2" customWidth="1"/>
    <col min="3" max="3" width="14.7109375" style="2" bestFit="1" customWidth="1"/>
    <col min="4" max="4" width="4.5703125" style="2" bestFit="1" customWidth="1"/>
    <col min="5" max="5" width="4.28515625" style="2" bestFit="1" customWidth="1"/>
    <col min="6" max="6" width="4.7109375" style="2" bestFit="1" customWidth="1"/>
    <col min="7" max="7" width="4.28515625" style="2" bestFit="1" customWidth="1"/>
    <col min="8" max="9" width="5.140625" style="2" bestFit="1" customWidth="1"/>
    <col min="10" max="10" width="5.7109375" style="2" bestFit="1" customWidth="1"/>
    <col min="11" max="11" width="4.7109375" style="2" bestFit="1" customWidth="1"/>
    <col min="12" max="12" width="4.140625" style="2" bestFit="1" customWidth="1"/>
    <col min="13" max="13" width="4.5703125" style="2" bestFit="1" customWidth="1"/>
    <col min="14" max="14" width="4.140625" style="2" bestFit="1" customWidth="1"/>
    <col min="15" max="15" width="4.7109375" style="2" bestFit="1" customWidth="1"/>
    <col min="16" max="16" width="4.140625" style="2" customWidth="1"/>
    <col min="17" max="17" width="14.5703125" style="2" bestFit="1" customWidth="1"/>
    <col min="18" max="16384" width="9.140625" style="2"/>
  </cols>
  <sheetData>
    <row r="1" spans="2:17" ht="15" thickBot="1"/>
    <row r="2" spans="2:17" ht="33" customHeight="1" thickBot="1">
      <c r="B2" s="156" t="s">
        <v>235</v>
      </c>
      <c r="C2" s="157"/>
      <c r="D2" s="157"/>
      <c r="E2" s="157"/>
      <c r="F2" s="157"/>
      <c r="G2" s="157"/>
      <c r="H2" s="157"/>
      <c r="I2" s="157"/>
      <c r="J2" s="157"/>
      <c r="K2" s="157"/>
      <c r="L2" s="157"/>
      <c r="M2" s="157"/>
      <c r="N2" s="157"/>
      <c r="O2" s="157"/>
      <c r="P2" s="157"/>
      <c r="Q2" s="158"/>
    </row>
    <row r="3" spans="2:17" ht="15" thickBot="1">
      <c r="B3" s="46" t="s">
        <v>7</v>
      </c>
      <c r="C3" s="34" t="s">
        <v>8</v>
      </c>
      <c r="D3" s="35">
        <v>42522</v>
      </c>
      <c r="E3" s="35">
        <v>42552</v>
      </c>
      <c r="F3" s="35">
        <v>42583</v>
      </c>
      <c r="G3" s="145">
        <v>42614</v>
      </c>
      <c r="H3" s="145">
        <v>42644</v>
      </c>
      <c r="I3" s="145">
        <v>42675</v>
      </c>
      <c r="J3" s="145">
        <v>42705</v>
      </c>
      <c r="K3" s="145">
        <v>42736</v>
      </c>
      <c r="L3" s="145">
        <v>42767</v>
      </c>
      <c r="M3" s="145">
        <v>42795</v>
      </c>
      <c r="N3" s="145">
        <v>42826</v>
      </c>
      <c r="O3" s="145">
        <v>42856</v>
      </c>
      <c r="P3" s="35">
        <v>42887</v>
      </c>
      <c r="Q3" s="36" t="s">
        <v>43</v>
      </c>
    </row>
    <row r="4" spans="2:17">
      <c r="B4" s="37">
        <v>1</v>
      </c>
      <c r="C4" s="38" t="s">
        <v>9</v>
      </c>
      <c r="D4" s="28">
        <v>2</v>
      </c>
      <c r="E4" s="28">
        <v>2</v>
      </c>
      <c r="F4" s="28">
        <v>2</v>
      </c>
      <c r="G4" s="39">
        <v>2</v>
      </c>
      <c r="H4" s="28">
        <v>2</v>
      </c>
      <c r="I4" s="28">
        <v>2</v>
      </c>
      <c r="J4" s="28">
        <v>2</v>
      </c>
      <c r="K4" s="28">
        <v>2</v>
      </c>
      <c r="L4" s="28">
        <v>2</v>
      </c>
      <c r="M4" s="28">
        <v>2</v>
      </c>
      <c r="N4" s="28">
        <v>2</v>
      </c>
      <c r="O4" s="28">
        <v>2</v>
      </c>
      <c r="P4" s="28">
        <v>2</v>
      </c>
      <c r="Q4" s="29" t="s">
        <v>9</v>
      </c>
    </row>
    <row r="5" spans="2:17">
      <c r="B5" s="37">
        <v>2</v>
      </c>
      <c r="C5" s="38" t="s">
        <v>10</v>
      </c>
      <c r="D5" s="28">
        <v>5</v>
      </c>
      <c r="E5" s="28">
        <v>5</v>
      </c>
      <c r="F5" s="28">
        <v>5</v>
      </c>
      <c r="G5" s="39">
        <v>5</v>
      </c>
      <c r="H5" s="28">
        <v>5</v>
      </c>
      <c r="I5" s="28">
        <v>5</v>
      </c>
      <c r="J5" s="28">
        <v>5</v>
      </c>
      <c r="K5" s="28">
        <v>5</v>
      </c>
      <c r="L5" s="28">
        <v>5</v>
      </c>
      <c r="M5" s="28">
        <v>5</v>
      </c>
      <c r="N5" s="28">
        <v>5</v>
      </c>
      <c r="O5" s="28">
        <v>5</v>
      </c>
      <c r="P5" s="28">
        <v>5</v>
      </c>
      <c r="Q5" s="29" t="s">
        <v>10</v>
      </c>
    </row>
    <row r="6" spans="2:17">
      <c r="B6" s="37">
        <v>3</v>
      </c>
      <c r="C6" s="38" t="s">
        <v>11</v>
      </c>
      <c r="D6" s="28">
        <v>1</v>
      </c>
      <c r="E6" s="28">
        <v>1</v>
      </c>
      <c r="F6" s="28">
        <v>1</v>
      </c>
      <c r="G6" s="39">
        <v>1</v>
      </c>
      <c r="H6" s="28">
        <v>1</v>
      </c>
      <c r="I6" s="28">
        <v>1</v>
      </c>
      <c r="J6" s="28">
        <v>1</v>
      </c>
      <c r="K6" s="28">
        <v>1</v>
      </c>
      <c r="L6" s="28">
        <v>1</v>
      </c>
      <c r="M6" s="28">
        <v>1</v>
      </c>
      <c r="N6" s="28">
        <v>1</v>
      </c>
      <c r="O6" s="28">
        <v>1</v>
      </c>
      <c r="P6" s="28">
        <v>1</v>
      </c>
      <c r="Q6" s="29" t="s">
        <v>11</v>
      </c>
    </row>
    <row r="7" spans="2:17">
      <c r="B7" s="37">
        <v>4</v>
      </c>
      <c r="C7" s="38" t="s">
        <v>12</v>
      </c>
      <c r="D7" s="28">
        <v>6</v>
      </c>
      <c r="E7" s="28">
        <v>6</v>
      </c>
      <c r="F7" s="28">
        <v>6</v>
      </c>
      <c r="G7" s="39">
        <v>6</v>
      </c>
      <c r="H7" s="28">
        <v>6</v>
      </c>
      <c r="I7" s="28">
        <v>6</v>
      </c>
      <c r="J7" s="28">
        <v>6</v>
      </c>
      <c r="K7" s="28">
        <v>6</v>
      </c>
      <c r="L7" s="28">
        <v>6</v>
      </c>
      <c r="M7" s="28">
        <v>6</v>
      </c>
      <c r="N7" s="28">
        <v>6</v>
      </c>
      <c r="O7" s="28">
        <v>6</v>
      </c>
      <c r="P7" s="28">
        <v>6</v>
      </c>
      <c r="Q7" s="29" t="s">
        <v>12</v>
      </c>
    </row>
    <row r="8" spans="2:17">
      <c r="B8" s="37">
        <v>5</v>
      </c>
      <c r="C8" s="38" t="s">
        <v>13</v>
      </c>
      <c r="D8" s="28">
        <v>160</v>
      </c>
      <c r="E8" s="28">
        <v>158</v>
      </c>
      <c r="F8" s="28">
        <v>158</v>
      </c>
      <c r="G8" s="39">
        <v>157</v>
      </c>
      <c r="H8" s="28">
        <v>157</v>
      </c>
      <c r="I8" s="28">
        <v>157</v>
      </c>
      <c r="J8" s="28">
        <v>155</v>
      </c>
      <c r="K8" s="28">
        <v>155</v>
      </c>
      <c r="L8" s="28">
        <v>155</v>
      </c>
      <c r="M8" s="28">
        <v>153</v>
      </c>
      <c r="N8" s="28">
        <v>153</v>
      </c>
      <c r="O8" s="28">
        <v>152</v>
      </c>
      <c r="P8" s="28">
        <v>152</v>
      </c>
      <c r="Q8" s="29" t="s">
        <v>13</v>
      </c>
    </row>
    <row r="9" spans="2:17">
      <c r="B9" s="40">
        <v>6</v>
      </c>
      <c r="C9" s="38" t="s">
        <v>14</v>
      </c>
      <c r="D9" s="28" t="e">
        <v>#N/A</v>
      </c>
      <c r="E9" s="28" t="e">
        <v>#N/A</v>
      </c>
      <c r="F9" s="28" t="e">
        <v>#N/A</v>
      </c>
      <c r="G9" s="39" t="e">
        <v>#N/A</v>
      </c>
      <c r="H9" s="28" t="e">
        <v>#N/A</v>
      </c>
      <c r="I9" s="28" t="e">
        <v>#N/A</v>
      </c>
      <c r="J9" s="28" t="e">
        <v>#N/A</v>
      </c>
      <c r="K9" s="28" t="e">
        <v>#N/A</v>
      </c>
      <c r="L9" s="28" t="e">
        <v>#N/A</v>
      </c>
      <c r="M9" s="28" t="e">
        <v>#N/A</v>
      </c>
      <c r="N9" s="28" t="e">
        <v>#N/A</v>
      </c>
      <c r="O9" s="28" t="e">
        <v>#N/A</v>
      </c>
      <c r="P9" s="28" t="e">
        <v>#N/A</v>
      </c>
      <c r="Q9" s="29" t="s">
        <v>14</v>
      </c>
    </row>
    <row r="10" spans="2:17">
      <c r="B10" s="40">
        <v>7</v>
      </c>
      <c r="C10" s="38" t="s">
        <v>15</v>
      </c>
      <c r="D10" s="28">
        <v>1</v>
      </c>
      <c r="E10" s="28">
        <v>1</v>
      </c>
      <c r="F10" s="28">
        <v>1</v>
      </c>
      <c r="G10" s="39">
        <v>1</v>
      </c>
      <c r="H10" s="28">
        <v>1</v>
      </c>
      <c r="I10" s="28">
        <v>1</v>
      </c>
      <c r="J10" s="28">
        <v>1</v>
      </c>
      <c r="K10" s="28">
        <v>1</v>
      </c>
      <c r="L10" s="28">
        <v>1</v>
      </c>
      <c r="M10" s="28">
        <v>1</v>
      </c>
      <c r="N10" s="28">
        <v>1</v>
      </c>
      <c r="O10" s="28">
        <v>1</v>
      </c>
      <c r="P10" s="28">
        <v>1</v>
      </c>
      <c r="Q10" s="29" t="s">
        <v>15</v>
      </c>
    </row>
    <row r="11" spans="2:17">
      <c r="B11" s="40">
        <v>8</v>
      </c>
      <c r="C11" s="38" t="s">
        <v>16</v>
      </c>
      <c r="D11" s="28">
        <v>22</v>
      </c>
      <c r="E11" s="28">
        <v>22</v>
      </c>
      <c r="F11" s="28">
        <v>22</v>
      </c>
      <c r="G11" s="39">
        <v>22</v>
      </c>
      <c r="H11" s="28">
        <v>22</v>
      </c>
      <c r="I11" s="28">
        <v>22</v>
      </c>
      <c r="J11" s="28">
        <v>22</v>
      </c>
      <c r="K11" s="28">
        <v>21</v>
      </c>
      <c r="L11" s="28">
        <v>21</v>
      </c>
      <c r="M11" s="28">
        <v>20</v>
      </c>
      <c r="N11" s="28">
        <v>20</v>
      </c>
      <c r="O11" s="28">
        <v>20</v>
      </c>
      <c r="P11" s="28">
        <v>19</v>
      </c>
      <c r="Q11" s="29" t="s">
        <v>44</v>
      </c>
    </row>
    <row r="12" spans="2:17">
      <c r="B12" s="40">
        <v>9</v>
      </c>
      <c r="C12" s="38" t="s">
        <v>17</v>
      </c>
      <c r="D12" s="28">
        <v>11</v>
      </c>
      <c r="E12" s="28">
        <v>11</v>
      </c>
      <c r="F12" s="28">
        <v>11</v>
      </c>
      <c r="G12" s="39">
        <v>11</v>
      </c>
      <c r="H12" s="28">
        <v>11</v>
      </c>
      <c r="I12" s="28">
        <v>11</v>
      </c>
      <c r="J12" s="28">
        <v>11</v>
      </c>
      <c r="K12" s="28">
        <v>10</v>
      </c>
      <c r="L12" s="28">
        <v>10</v>
      </c>
      <c r="M12" s="28">
        <v>10</v>
      </c>
      <c r="N12" s="28">
        <v>10</v>
      </c>
      <c r="O12" s="28">
        <v>10</v>
      </c>
      <c r="P12" s="28">
        <v>10</v>
      </c>
      <c r="Q12" s="29" t="s">
        <v>45</v>
      </c>
    </row>
    <row r="13" spans="2:17">
      <c r="B13" s="40">
        <v>10</v>
      </c>
      <c r="C13" s="38" t="s">
        <v>18</v>
      </c>
      <c r="D13" s="28">
        <v>15</v>
      </c>
      <c r="E13" s="28">
        <v>15</v>
      </c>
      <c r="F13" s="28">
        <v>15</v>
      </c>
      <c r="G13" s="39">
        <v>15</v>
      </c>
      <c r="H13" s="28">
        <v>15</v>
      </c>
      <c r="I13" s="28">
        <v>15</v>
      </c>
      <c r="J13" s="28">
        <v>15</v>
      </c>
      <c r="K13" s="28">
        <v>15</v>
      </c>
      <c r="L13" s="28">
        <v>15</v>
      </c>
      <c r="M13" s="28">
        <v>15</v>
      </c>
      <c r="N13" s="28">
        <v>14</v>
      </c>
      <c r="O13" s="28">
        <v>14</v>
      </c>
      <c r="P13" s="28">
        <v>14</v>
      </c>
      <c r="Q13" s="29" t="s">
        <v>46</v>
      </c>
    </row>
    <row r="14" spans="2:17">
      <c r="B14" s="40">
        <v>11</v>
      </c>
      <c r="C14" s="38" t="s">
        <v>19</v>
      </c>
      <c r="D14" s="28">
        <v>1</v>
      </c>
      <c r="E14" s="28">
        <v>1</v>
      </c>
      <c r="F14" s="28">
        <v>1</v>
      </c>
      <c r="G14" s="39">
        <v>1</v>
      </c>
      <c r="H14" s="28">
        <v>1</v>
      </c>
      <c r="I14" s="28">
        <v>1</v>
      </c>
      <c r="J14" s="28">
        <v>1</v>
      </c>
      <c r="K14" s="28">
        <v>1</v>
      </c>
      <c r="L14" s="28">
        <v>1</v>
      </c>
      <c r="M14" s="28">
        <v>1</v>
      </c>
      <c r="N14" s="28">
        <v>1</v>
      </c>
      <c r="O14" s="28">
        <v>1</v>
      </c>
      <c r="P14" s="28">
        <v>1</v>
      </c>
      <c r="Q14" s="29" t="s">
        <v>47</v>
      </c>
    </row>
    <row r="15" spans="2:17">
      <c r="B15" s="40">
        <v>12</v>
      </c>
      <c r="C15" s="38" t="s">
        <v>20</v>
      </c>
      <c r="D15" s="28">
        <v>1</v>
      </c>
      <c r="E15" s="28">
        <v>1</v>
      </c>
      <c r="F15" s="28">
        <v>1</v>
      </c>
      <c r="G15" s="39">
        <v>1</v>
      </c>
      <c r="H15" s="28">
        <v>1</v>
      </c>
      <c r="I15" s="28">
        <v>1</v>
      </c>
      <c r="J15" s="28">
        <v>1</v>
      </c>
      <c r="K15" s="28">
        <v>1</v>
      </c>
      <c r="L15" s="28">
        <v>1</v>
      </c>
      <c r="M15" s="28">
        <v>1</v>
      </c>
      <c r="N15" s="28">
        <v>1</v>
      </c>
      <c r="O15" s="28">
        <v>1</v>
      </c>
      <c r="P15" s="28">
        <v>1</v>
      </c>
      <c r="Q15" s="29" t="s">
        <v>48</v>
      </c>
    </row>
    <row r="16" spans="2:17">
      <c r="B16" s="40">
        <v>13</v>
      </c>
      <c r="C16" s="38" t="s">
        <v>21</v>
      </c>
      <c r="D16" s="28">
        <v>1</v>
      </c>
      <c r="E16" s="28">
        <v>1</v>
      </c>
      <c r="F16" s="28">
        <v>1</v>
      </c>
      <c r="G16" s="39">
        <v>1</v>
      </c>
      <c r="H16" s="28">
        <v>1</v>
      </c>
      <c r="I16" s="28">
        <v>1</v>
      </c>
      <c r="J16" s="28">
        <v>1</v>
      </c>
      <c r="K16" s="28">
        <v>1</v>
      </c>
      <c r="L16" s="28">
        <v>1</v>
      </c>
      <c r="M16" s="28">
        <v>1</v>
      </c>
      <c r="N16" s="28">
        <v>1</v>
      </c>
      <c r="O16" s="28">
        <v>1</v>
      </c>
      <c r="P16" s="28">
        <v>1</v>
      </c>
      <c r="Q16" s="29" t="s">
        <v>49</v>
      </c>
    </row>
    <row r="17" spans="2:17">
      <c r="B17" s="40">
        <v>14</v>
      </c>
      <c r="C17" s="38" t="s">
        <v>22</v>
      </c>
      <c r="D17" s="28">
        <v>2</v>
      </c>
      <c r="E17" s="28">
        <v>2</v>
      </c>
      <c r="F17" s="28">
        <v>2</v>
      </c>
      <c r="G17" s="39">
        <v>2</v>
      </c>
      <c r="H17" s="28">
        <v>2</v>
      </c>
      <c r="I17" s="28">
        <v>2</v>
      </c>
      <c r="J17" s="28">
        <v>2</v>
      </c>
      <c r="K17" s="28">
        <v>2</v>
      </c>
      <c r="L17" s="28">
        <v>2</v>
      </c>
      <c r="M17" s="28">
        <v>2</v>
      </c>
      <c r="N17" s="28">
        <v>2</v>
      </c>
      <c r="O17" s="28">
        <v>2</v>
      </c>
      <c r="P17" s="28">
        <v>2</v>
      </c>
      <c r="Q17" s="29" t="s">
        <v>50</v>
      </c>
    </row>
    <row r="18" spans="2:17">
      <c r="B18" s="40">
        <v>15</v>
      </c>
      <c r="C18" s="38" t="s">
        <v>23</v>
      </c>
      <c r="D18" s="28" t="e">
        <v>#N/A</v>
      </c>
      <c r="E18" s="28" t="e">
        <v>#N/A</v>
      </c>
      <c r="F18" s="28" t="e">
        <v>#N/A</v>
      </c>
      <c r="G18" s="39" t="e">
        <v>#N/A</v>
      </c>
      <c r="H18" s="28" t="e">
        <v>#N/A</v>
      </c>
      <c r="I18" s="28" t="e">
        <v>#N/A</v>
      </c>
      <c r="J18" s="28" t="e">
        <v>#N/A</v>
      </c>
      <c r="K18" s="28" t="e">
        <v>#N/A</v>
      </c>
      <c r="L18" s="28" t="e">
        <v>#N/A</v>
      </c>
      <c r="M18" s="28" t="e">
        <v>#N/A</v>
      </c>
      <c r="N18" s="28" t="e">
        <v>#N/A</v>
      </c>
      <c r="O18" s="28" t="e">
        <v>#N/A</v>
      </c>
      <c r="P18" s="28" t="e">
        <v>#N/A</v>
      </c>
      <c r="Q18" s="29" t="s">
        <v>51</v>
      </c>
    </row>
    <row r="19" spans="2:17">
      <c r="B19" s="40">
        <v>16</v>
      </c>
      <c r="C19" s="38" t="s">
        <v>24</v>
      </c>
      <c r="D19" s="28" t="e">
        <v>#N/A</v>
      </c>
      <c r="E19" s="28" t="e">
        <v>#N/A</v>
      </c>
      <c r="F19" s="28" t="e">
        <v>#N/A</v>
      </c>
      <c r="G19" s="39" t="e">
        <v>#N/A</v>
      </c>
      <c r="H19" s="28" t="e">
        <v>#N/A</v>
      </c>
      <c r="I19" s="28" t="e">
        <v>#N/A</v>
      </c>
      <c r="J19" s="28" t="e">
        <v>#N/A</v>
      </c>
      <c r="K19" s="28" t="e">
        <v>#N/A</v>
      </c>
      <c r="L19" s="28" t="e">
        <v>#N/A</v>
      </c>
      <c r="M19" s="28" t="e">
        <v>#N/A</v>
      </c>
      <c r="N19" s="28" t="e">
        <v>#N/A</v>
      </c>
      <c r="O19" s="28" t="e">
        <v>#N/A</v>
      </c>
      <c r="P19" s="28" t="e">
        <v>#N/A</v>
      </c>
      <c r="Q19" s="29" t="s">
        <v>24</v>
      </c>
    </row>
    <row r="20" spans="2:17">
      <c r="B20" s="40">
        <v>17</v>
      </c>
      <c r="C20" s="38" t="s">
        <v>25</v>
      </c>
      <c r="D20" s="28">
        <v>1</v>
      </c>
      <c r="E20" s="28">
        <v>1</v>
      </c>
      <c r="F20" s="28">
        <v>1</v>
      </c>
      <c r="G20" s="39">
        <v>1</v>
      </c>
      <c r="H20" s="28">
        <v>1</v>
      </c>
      <c r="I20" s="28">
        <v>1</v>
      </c>
      <c r="J20" s="28">
        <v>1</v>
      </c>
      <c r="K20" s="28">
        <v>1</v>
      </c>
      <c r="L20" s="28">
        <v>1</v>
      </c>
      <c r="M20" s="28">
        <v>1</v>
      </c>
      <c r="N20" s="28">
        <v>1</v>
      </c>
      <c r="O20" s="28">
        <v>1</v>
      </c>
      <c r="P20" s="28">
        <v>1</v>
      </c>
      <c r="Q20" s="29" t="s">
        <v>25</v>
      </c>
    </row>
    <row r="21" spans="2:17">
      <c r="B21" s="40">
        <v>18</v>
      </c>
      <c r="C21" s="38" t="s">
        <v>26</v>
      </c>
      <c r="D21" s="28">
        <v>1</v>
      </c>
      <c r="E21" s="28">
        <v>1</v>
      </c>
      <c r="F21" s="28">
        <v>1</v>
      </c>
      <c r="G21" s="39">
        <v>1</v>
      </c>
      <c r="H21" s="28">
        <v>1</v>
      </c>
      <c r="I21" s="28">
        <v>1</v>
      </c>
      <c r="J21" s="28">
        <v>1</v>
      </c>
      <c r="K21" s="28">
        <v>1</v>
      </c>
      <c r="L21" s="28">
        <v>1</v>
      </c>
      <c r="M21" s="28">
        <v>1</v>
      </c>
      <c r="N21" s="28">
        <v>1</v>
      </c>
      <c r="O21" s="28">
        <v>1</v>
      </c>
      <c r="P21" s="28">
        <v>1</v>
      </c>
      <c r="Q21" s="29" t="s">
        <v>26</v>
      </c>
    </row>
    <row r="22" spans="2:17">
      <c r="B22" s="40">
        <v>19</v>
      </c>
      <c r="C22" s="38" t="s">
        <v>27</v>
      </c>
      <c r="D22" s="28">
        <v>1</v>
      </c>
      <c r="E22" s="28">
        <v>1</v>
      </c>
      <c r="F22" s="28">
        <v>1</v>
      </c>
      <c r="G22" s="39">
        <v>1</v>
      </c>
      <c r="H22" s="28">
        <v>1</v>
      </c>
      <c r="I22" s="28">
        <v>1</v>
      </c>
      <c r="J22" s="28">
        <v>1</v>
      </c>
      <c r="K22" s="28">
        <v>1</v>
      </c>
      <c r="L22" s="28">
        <v>1</v>
      </c>
      <c r="M22" s="28">
        <v>1</v>
      </c>
      <c r="N22" s="28">
        <v>1</v>
      </c>
      <c r="O22" s="28">
        <v>1</v>
      </c>
      <c r="P22" s="28">
        <v>1</v>
      </c>
      <c r="Q22" s="29" t="s">
        <v>27</v>
      </c>
    </row>
    <row r="23" spans="2:17">
      <c r="B23" s="40">
        <v>20</v>
      </c>
      <c r="C23" s="38" t="s">
        <v>28</v>
      </c>
      <c r="D23" s="28" t="e">
        <v>#N/A</v>
      </c>
      <c r="E23" s="28" t="e">
        <v>#N/A</v>
      </c>
      <c r="F23" s="28" t="e">
        <v>#N/A</v>
      </c>
      <c r="G23" s="39" t="e">
        <v>#N/A</v>
      </c>
      <c r="H23" s="28" t="e">
        <v>#N/A</v>
      </c>
      <c r="I23" s="28" t="e">
        <v>#N/A</v>
      </c>
      <c r="J23" s="28" t="e">
        <v>#N/A</v>
      </c>
      <c r="K23" s="28" t="e">
        <v>#N/A</v>
      </c>
      <c r="L23" s="28" t="e">
        <v>#N/A</v>
      </c>
      <c r="M23" s="28" t="e">
        <v>#N/A</v>
      </c>
      <c r="N23" s="28" t="e">
        <v>#N/A</v>
      </c>
      <c r="O23" s="28" t="e">
        <v>#N/A</v>
      </c>
      <c r="P23" s="28" t="e">
        <v>#N/A</v>
      </c>
      <c r="Q23" s="29" t="s">
        <v>52</v>
      </c>
    </row>
    <row r="24" spans="2:17">
      <c r="B24" s="40">
        <v>21</v>
      </c>
      <c r="C24" s="38" t="s">
        <v>29</v>
      </c>
      <c r="D24" s="28">
        <v>1</v>
      </c>
      <c r="E24" s="28">
        <v>1</v>
      </c>
      <c r="F24" s="28">
        <v>1</v>
      </c>
      <c r="G24" s="39">
        <v>1</v>
      </c>
      <c r="H24" s="28">
        <v>1</v>
      </c>
      <c r="I24" s="28">
        <v>1</v>
      </c>
      <c r="J24" s="28">
        <v>1</v>
      </c>
      <c r="K24" s="28">
        <v>1</v>
      </c>
      <c r="L24" s="28">
        <v>1</v>
      </c>
      <c r="M24" s="28">
        <v>1</v>
      </c>
      <c r="N24" s="28">
        <v>1</v>
      </c>
      <c r="O24" s="28">
        <v>1</v>
      </c>
      <c r="P24" s="28">
        <v>1</v>
      </c>
      <c r="Q24" s="29" t="s">
        <v>29</v>
      </c>
    </row>
    <row r="25" spans="2:17">
      <c r="B25" s="40">
        <v>22</v>
      </c>
      <c r="C25" s="38" t="s">
        <v>30</v>
      </c>
      <c r="D25" s="28">
        <v>2</v>
      </c>
      <c r="E25" s="28">
        <v>2</v>
      </c>
      <c r="F25" s="28">
        <v>2</v>
      </c>
      <c r="G25" s="39">
        <v>2</v>
      </c>
      <c r="H25" s="28">
        <v>2</v>
      </c>
      <c r="I25" s="28">
        <v>2</v>
      </c>
      <c r="J25" s="28">
        <v>2</v>
      </c>
      <c r="K25" s="28">
        <v>2</v>
      </c>
      <c r="L25" s="28">
        <v>2</v>
      </c>
      <c r="M25" s="28">
        <v>2</v>
      </c>
      <c r="N25" s="28">
        <v>2</v>
      </c>
      <c r="O25" s="28">
        <v>2</v>
      </c>
      <c r="P25" s="28">
        <v>2</v>
      </c>
      <c r="Q25" s="29" t="s">
        <v>30</v>
      </c>
    </row>
    <row r="26" spans="2:17">
      <c r="B26" s="40">
        <v>23</v>
      </c>
      <c r="C26" s="38" t="s">
        <v>31</v>
      </c>
      <c r="D26" s="28">
        <v>1</v>
      </c>
      <c r="E26" s="28">
        <v>1</v>
      </c>
      <c r="F26" s="28">
        <v>1</v>
      </c>
      <c r="G26" s="39">
        <v>1</v>
      </c>
      <c r="H26" s="28">
        <v>1</v>
      </c>
      <c r="I26" s="28">
        <v>1</v>
      </c>
      <c r="J26" s="28">
        <v>1</v>
      </c>
      <c r="K26" s="28">
        <v>1</v>
      </c>
      <c r="L26" s="28">
        <v>1</v>
      </c>
      <c r="M26" s="28">
        <v>1</v>
      </c>
      <c r="N26" s="28">
        <v>1</v>
      </c>
      <c r="O26" s="28">
        <v>1</v>
      </c>
      <c r="P26" s="28">
        <v>1</v>
      </c>
      <c r="Q26" s="29" t="s">
        <v>31</v>
      </c>
    </row>
    <row r="27" spans="2:17">
      <c r="B27" s="40">
        <v>24</v>
      </c>
      <c r="C27" s="38" t="s">
        <v>32</v>
      </c>
      <c r="D27" s="28">
        <v>1</v>
      </c>
      <c r="E27" s="28">
        <v>1</v>
      </c>
      <c r="F27" s="28">
        <v>1</v>
      </c>
      <c r="G27" s="39">
        <v>1</v>
      </c>
      <c r="H27" s="28">
        <v>1</v>
      </c>
      <c r="I27" s="28">
        <v>1</v>
      </c>
      <c r="J27" s="28">
        <v>1</v>
      </c>
      <c r="K27" s="28">
        <v>1</v>
      </c>
      <c r="L27" s="28">
        <v>1</v>
      </c>
      <c r="M27" s="28">
        <v>1</v>
      </c>
      <c r="N27" s="28">
        <v>1</v>
      </c>
      <c r="O27" s="28">
        <v>1</v>
      </c>
      <c r="P27" s="28">
        <v>1</v>
      </c>
      <c r="Q27" s="29" t="s">
        <v>32</v>
      </c>
    </row>
    <row r="28" spans="2:17">
      <c r="B28" s="40">
        <v>25</v>
      </c>
      <c r="C28" s="38" t="s">
        <v>33</v>
      </c>
      <c r="D28" s="28" t="e">
        <v>#N/A</v>
      </c>
      <c r="E28" s="28" t="e">
        <v>#N/A</v>
      </c>
      <c r="F28" s="28" t="e">
        <v>#N/A</v>
      </c>
      <c r="G28" s="39" t="e">
        <v>#N/A</v>
      </c>
      <c r="H28" s="28" t="e">
        <v>#N/A</v>
      </c>
      <c r="I28" s="28" t="e">
        <v>#N/A</v>
      </c>
      <c r="J28" s="28" t="e">
        <v>#N/A</v>
      </c>
      <c r="K28" s="28" t="e">
        <v>#N/A</v>
      </c>
      <c r="L28" s="28" t="e">
        <v>#N/A</v>
      </c>
      <c r="M28" s="28" t="e">
        <v>#N/A</v>
      </c>
      <c r="N28" s="28" t="e">
        <v>#N/A</v>
      </c>
      <c r="O28" s="28" t="e">
        <v>#N/A</v>
      </c>
      <c r="P28" s="28" t="e">
        <v>#N/A</v>
      </c>
      <c r="Q28" s="29" t="s">
        <v>53</v>
      </c>
    </row>
    <row r="29" spans="2:17">
      <c r="B29" s="40">
        <v>26</v>
      </c>
      <c r="C29" s="38" t="s">
        <v>34</v>
      </c>
      <c r="D29" s="28">
        <v>1</v>
      </c>
      <c r="E29" s="28">
        <v>1</v>
      </c>
      <c r="F29" s="28">
        <v>1</v>
      </c>
      <c r="G29" s="39">
        <v>1</v>
      </c>
      <c r="H29" s="28">
        <v>1</v>
      </c>
      <c r="I29" s="28">
        <v>1</v>
      </c>
      <c r="J29" s="28">
        <v>1</v>
      </c>
      <c r="K29" s="28">
        <v>1</v>
      </c>
      <c r="L29" s="28">
        <v>1</v>
      </c>
      <c r="M29" s="28">
        <v>1</v>
      </c>
      <c r="N29" s="28">
        <v>1</v>
      </c>
      <c r="O29" s="28">
        <v>1</v>
      </c>
      <c r="P29" s="28">
        <v>1</v>
      </c>
      <c r="Q29" s="29" t="s">
        <v>34</v>
      </c>
    </row>
    <row r="30" spans="2:17">
      <c r="B30" s="40">
        <v>27</v>
      </c>
      <c r="C30" s="38" t="s">
        <v>35</v>
      </c>
      <c r="D30" s="28" t="e">
        <v>#N/A</v>
      </c>
      <c r="E30" s="28" t="e">
        <v>#N/A</v>
      </c>
      <c r="F30" s="28" t="e">
        <v>#N/A</v>
      </c>
      <c r="G30" s="39" t="e">
        <v>#N/A</v>
      </c>
      <c r="H30" s="28" t="e">
        <v>#N/A</v>
      </c>
      <c r="I30" s="28" t="e">
        <v>#N/A</v>
      </c>
      <c r="J30" s="28" t="e">
        <v>#N/A</v>
      </c>
      <c r="K30" s="28" t="e">
        <v>#N/A</v>
      </c>
      <c r="L30" s="28" t="e">
        <v>#N/A</v>
      </c>
      <c r="M30" s="28" t="e">
        <v>#N/A</v>
      </c>
      <c r="N30" s="28" t="e">
        <v>#N/A</v>
      </c>
      <c r="O30" s="28" t="e">
        <v>#N/A</v>
      </c>
      <c r="P30" s="28" t="e">
        <v>#N/A</v>
      </c>
      <c r="Q30" s="29" t="s">
        <v>54</v>
      </c>
    </row>
    <row r="31" spans="2:17">
      <c r="B31" s="40">
        <v>28</v>
      </c>
      <c r="C31" s="38" t="s">
        <v>36</v>
      </c>
      <c r="D31" s="28">
        <v>3</v>
      </c>
      <c r="E31" s="28">
        <v>3</v>
      </c>
      <c r="F31" s="28">
        <v>3</v>
      </c>
      <c r="G31" s="39">
        <v>3</v>
      </c>
      <c r="H31" s="28">
        <v>3</v>
      </c>
      <c r="I31" s="28">
        <v>3</v>
      </c>
      <c r="J31" s="28">
        <v>3</v>
      </c>
      <c r="K31" s="28">
        <v>3</v>
      </c>
      <c r="L31" s="28">
        <v>3</v>
      </c>
      <c r="M31" s="28">
        <v>3</v>
      </c>
      <c r="N31" s="28">
        <v>3</v>
      </c>
      <c r="O31" s="28">
        <v>3</v>
      </c>
      <c r="P31" s="28">
        <v>3</v>
      </c>
      <c r="Q31" s="29" t="s">
        <v>55</v>
      </c>
    </row>
    <row r="32" spans="2:17">
      <c r="B32" s="40">
        <v>29</v>
      </c>
      <c r="C32" s="38" t="s">
        <v>37</v>
      </c>
      <c r="D32" s="28">
        <v>1</v>
      </c>
      <c r="E32" s="28">
        <v>1</v>
      </c>
      <c r="F32" s="28">
        <v>1</v>
      </c>
      <c r="G32" s="39">
        <v>1</v>
      </c>
      <c r="H32" s="28">
        <v>1</v>
      </c>
      <c r="I32" s="28">
        <v>1</v>
      </c>
      <c r="J32" s="28">
        <v>1</v>
      </c>
      <c r="K32" s="28">
        <v>1</v>
      </c>
      <c r="L32" s="28">
        <v>1</v>
      </c>
      <c r="M32" s="28">
        <v>1</v>
      </c>
      <c r="N32" s="28">
        <v>1</v>
      </c>
      <c r="O32" s="28">
        <v>1</v>
      </c>
      <c r="P32" s="28">
        <v>1</v>
      </c>
      <c r="Q32" s="29" t="s">
        <v>56</v>
      </c>
    </row>
    <row r="33" spans="2:17">
      <c r="B33" s="40">
        <v>30</v>
      </c>
      <c r="C33" s="38" t="s">
        <v>38</v>
      </c>
      <c r="D33" s="28">
        <v>1</v>
      </c>
      <c r="E33" s="28">
        <v>1</v>
      </c>
      <c r="F33" s="28">
        <v>1</v>
      </c>
      <c r="G33" s="39">
        <v>1</v>
      </c>
      <c r="H33" s="28">
        <v>1</v>
      </c>
      <c r="I33" s="28">
        <v>1</v>
      </c>
      <c r="J33" s="28">
        <v>1</v>
      </c>
      <c r="K33" s="28">
        <v>1</v>
      </c>
      <c r="L33" s="28">
        <v>1</v>
      </c>
      <c r="M33" s="28">
        <v>1</v>
      </c>
      <c r="N33" s="28">
        <v>1</v>
      </c>
      <c r="O33" s="28">
        <v>1</v>
      </c>
      <c r="P33" s="28">
        <v>1</v>
      </c>
      <c r="Q33" s="29" t="s">
        <v>57</v>
      </c>
    </row>
    <row r="34" spans="2:17">
      <c r="B34" s="40">
        <v>31</v>
      </c>
      <c r="C34" s="38" t="s">
        <v>39</v>
      </c>
      <c r="D34" s="28">
        <v>1</v>
      </c>
      <c r="E34" s="28">
        <v>1</v>
      </c>
      <c r="F34" s="28">
        <v>1</v>
      </c>
      <c r="G34" s="39">
        <v>1</v>
      </c>
      <c r="H34" s="28">
        <v>1</v>
      </c>
      <c r="I34" s="28">
        <v>1</v>
      </c>
      <c r="J34" s="28">
        <v>1</v>
      </c>
      <c r="K34" s="28">
        <v>1</v>
      </c>
      <c r="L34" s="28">
        <v>1</v>
      </c>
      <c r="M34" s="28">
        <v>1</v>
      </c>
      <c r="N34" s="28">
        <v>1</v>
      </c>
      <c r="O34" s="28">
        <v>1</v>
      </c>
      <c r="P34" s="28">
        <v>1</v>
      </c>
      <c r="Q34" s="29" t="s">
        <v>58</v>
      </c>
    </row>
    <row r="35" spans="2:17">
      <c r="B35" s="40">
        <v>32</v>
      </c>
      <c r="C35" s="38" t="s">
        <v>40</v>
      </c>
      <c r="D35" s="28">
        <v>3</v>
      </c>
      <c r="E35" s="28">
        <v>3</v>
      </c>
      <c r="F35" s="28">
        <v>3</v>
      </c>
      <c r="G35" s="39">
        <v>3</v>
      </c>
      <c r="H35" s="28">
        <v>3</v>
      </c>
      <c r="I35" s="28">
        <v>3</v>
      </c>
      <c r="J35" s="28">
        <v>3</v>
      </c>
      <c r="K35" s="28">
        <v>3</v>
      </c>
      <c r="L35" s="28">
        <v>3</v>
      </c>
      <c r="M35" s="28">
        <v>3</v>
      </c>
      <c r="N35" s="28">
        <v>3</v>
      </c>
      <c r="O35" s="28">
        <v>3</v>
      </c>
      <c r="P35" s="28">
        <v>3</v>
      </c>
      <c r="Q35" s="29" t="s">
        <v>59</v>
      </c>
    </row>
    <row r="36" spans="2:17">
      <c r="B36" s="40">
        <v>33</v>
      </c>
      <c r="C36" s="38" t="s">
        <v>41</v>
      </c>
      <c r="D36" s="28">
        <v>5</v>
      </c>
      <c r="E36" s="28">
        <v>5</v>
      </c>
      <c r="F36" s="28">
        <v>5</v>
      </c>
      <c r="G36" s="39">
        <v>5</v>
      </c>
      <c r="H36" s="28">
        <v>5</v>
      </c>
      <c r="I36" s="28">
        <v>5</v>
      </c>
      <c r="J36" s="28">
        <v>5</v>
      </c>
      <c r="K36" s="28">
        <v>5</v>
      </c>
      <c r="L36" s="28">
        <v>5</v>
      </c>
      <c r="M36" s="28">
        <v>5</v>
      </c>
      <c r="N36" s="28">
        <v>5</v>
      </c>
      <c r="O36" s="28">
        <v>5</v>
      </c>
      <c r="P36" s="28">
        <v>5</v>
      </c>
      <c r="Q36" s="29" t="s">
        <v>60</v>
      </c>
    </row>
    <row r="37" spans="2:17" ht="15" thickBot="1">
      <c r="B37" s="41">
        <v>34</v>
      </c>
      <c r="C37" s="42" t="s">
        <v>42</v>
      </c>
      <c r="D37" s="43">
        <v>4</v>
      </c>
      <c r="E37" s="43">
        <v>4</v>
      </c>
      <c r="F37" s="43">
        <v>4</v>
      </c>
      <c r="G37" s="44">
        <v>4</v>
      </c>
      <c r="H37" s="43">
        <v>4</v>
      </c>
      <c r="I37" s="43">
        <v>4</v>
      </c>
      <c r="J37" s="43">
        <v>4</v>
      </c>
      <c r="K37" s="43">
        <v>4</v>
      </c>
      <c r="L37" s="43">
        <v>4</v>
      </c>
      <c r="M37" s="43">
        <v>4</v>
      </c>
      <c r="N37" s="43">
        <v>4</v>
      </c>
      <c r="O37" s="43">
        <v>4</v>
      </c>
      <c r="P37" s="43">
        <v>4</v>
      </c>
      <c r="Q37" s="45" t="s">
        <v>61</v>
      </c>
    </row>
    <row r="38" spans="2:17" ht="15" thickBot="1">
      <c r="B38" s="159"/>
      <c r="C38" s="160"/>
      <c r="D38" s="160"/>
      <c r="E38" s="160"/>
      <c r="F38" s="160"/>
      <c r="G38" s="160"/>
      <c r="H38" s="160"/>
      <c r="I38" s="160"/>
      <c r="J38" s="160"/>
      <c r="K38" s="160"/>
      <c r="L38" s="160"/>
      <c r="M38" s="160"/>
      <c r="N38" s="160"/>
      <c r="O38" s="160"/>
      <c r="P38" s="160"/>
      <c r="Q38" s="161"/>
    </row>
  </sheetData>
  <mergeCells count="2">
    <mergeCell ref="B2:Q2"/>
    <mergeCell ref="B38:Q38"/>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10"/>
  <sheetViews>
    <sheetView zoomScaleNormal="100" workbookViewId="0">
      <selection activeCell="C4" sqref="C4:O8"/>
    </sheetView>
  </sheetViews>
  <sheetFormatPr defaultRowHeight="15"/>
  <cols>
    <col min="1" max="1" width="14.5703125" customWidth="1"/>
    <col min="2" max="2" width="8.140625" bestFit="1" customWidth="1"/>
    <col min="3" max="4" width="5.28515625" bestFit="1" customWidth="1"/>
    <col min="5" max="5" width="5.7109375" bestFit="1" customWidth="1"/>
    <col min="6" max="7" width="5.28515625" bestFit="1" customWidth="1"/>
    <col min="8" max="8" width="5.7109375" bestFit="1" customWidth="1"/>
    <col min="9" max="13" width="5.28515625" bestFit="1" customWidth="1"/>
    <col min="14" max="14" width="5.7109375" bestFit="1" customWidth="1"/>
    <col min="15" max="15" width="5.7109375" customWidth="1"/>
    <col min="18" max="18" width="20" bestFit="1" customWidth="1"/>
  </cols>
  <sheetData>
    <row r="1" spans="2:18" ht="15.75" thickBot="1"/>
    <row r="2" spans="2:18" ht="33" customHeight="1">
      <c r="B2" s="162" t="s">
        <v>239</v>
      </c>
      <c r="C2" s="163"/>
      <c r="D2" s="163"/>
      <c r="E2" s="163"/>
      <c r="F2" s="163"/>
      <c r="G2" s="163"/>
      <c r="H2" s="163"/>
      <c r="I2" s="163"/>
      <c r="J2" s="163"/>
      <c r="K2" s="163"/>
      <c r="L2" s="163"/>
      <c r="M2" s="163"/>
      <c r="N2" s="163"/>
      <c r="O2" s="163"/>
      <c r="P2" s="164"/>
    </row>
    <row r="3" spans="2:18" ht="15.75" thickBot="1">
      <c r="B3" s="165" t="s">
        <v>236</v>
      </c>
      <c r="C3" s="166"/>
      <c r="D3" s="166"/>
      <c r="E3" s="166"/>
      <c r="F3" s="166"/>
      <c r="G3" s="166"/>
      <c r="H3" s="166"/>
      <c r="I3" s="166"/>
      <c r="J3" s="166"/>
      <c r="K3" s="166"/>
      <c r="L3" s="166"/>
      <c r="M3" s="166"/>
      <c r="N3" s="166"/>
      <c r="O3" s="166"/>
      <c r="P3" s="167"/>
    </row>
    <row r="4" spans="2:18">
      <c r="B4" s="47" t="s">
        <v>237</v>
      </c>
      <c r="C4" s="141">
        <v>42522</v>
      </c>
      <c r="D4" s="141">
        <v>42552</v>
      </c>
      <c r="E4" s="141">
        <v>42583</v>
      </c>
      <c r="F4" s="141">
        <v>42614</v>
      </c>
      <c r="G4" s="141">
        <v>42644</v>
      </c>
      <c r="H4" s="141">
        <v>42675</v>
      </c>
      <c r="I4" s="141">
        <v>42705</v>
      </c>
      <c r="J4" s="141">
        <v>42736</v>
      </c>
      <c r="K4" s="141">
        <v>42767</v>
      </c>
      <c r="L4" s="141">
        <v>42795</v>
      </c>
      <c r="M4" s="141">
        <v>42826</v>
      </c>
      <c r="N4" s="141">
        <v>42856</v>
      </c>
      <c r="O4" s="141">
        <v>42887</v>
      </c>
      <c r="P4" s="48" t="s">
        <v>232</v>
      </c>
    </row>
    <row r="5" spans="2:18">
      <c r="B5" s="49" t="s">
        <v>0</v>
      </c>
      <c r="C5" s="147">
        <v>144716</v>
      </c>
      <c r="D5" s="126">
        <v>147591</v>
      </c>
      <c r="E5" s="126">
        <v>148137</v>
      </c>
      <c r="F5" s="116">
        <v>148309.57309681398</v>
      </c>
      <c r="G5" s="147">
        <v>148254.387532327</v>
      </c>
      <c r="H5" s="126">
        <v>145613.78923670901</v>
      </c>
      <c r="I5" s="126">
        <v>147810.69312080255</v>
      </c>
      <c r="J5" s="126">
        <v>148822.33183741083</v>
      </c>
      <c r="K5" s="126">
        <v>150621.09091695241</v>
      </c>
      <c r="L5" s="126">
        <v>150489.58448202471</v>
      </c>
      <c r="M5" s="126">
        <v>151573.99866223417</v>
      </c>
      <c r="N5" s="126">
        <v>152484.95618832723</v>
      </c>
      <c r="O5" s="126">
        <v>152653.88174005877</v>
      </c>
      <c r="P5" s="52" t="s">
        <v>4</v>
      </c>
      <c r="Q5" s="24"/>
      <c r="R5" s="23"/>
    </row>
    <row r="6" spans="2:18">
      <c r="B6" s="49" t="s">
        <v>1</v>
      </c>
      <c r="C6" s="147">
        <v>25551</v>
      </c>
      <c r="D6" s="126">
        <v>26084</v>
      </c>
      <c r="E6" s="126">
        <v>26451</v>
      </c>
      <c r="F6" s="116">
        <v>26561.676107610994</v>
      </c>
      <c r="G6" s="147">
        <v>26864.226088148</v>
      </c>
      <c r="H6" s="126">
        <v>26296.425674837999</v>
      </c>
      <c r="I6" s="126">
        <v>26649.79320124591</v>
      </c>
      <c r="J6" s="126">
        <v>26765.365707016736</v>
      </c>
      <c r="K6" s="126">
        <v>26917.429132188237</v>
      </c>
      <c r="L6" s="126">
        <v>27450.501427919262</v>
      </c>
      <c r="M6" s="126">
        <v>27838.087716491889</v>
      </c>
      <c r="N6" s="126">
        <v>27979.65290199509</v>
      </c>
      <c r="O6" s="126">
        <v>28336.367657465031</v>
      </c>
      <c r="P6" s="52" t="s">
        <v>5</v>
      </c>
      <c r="Q6" s="24"/>
      <c r="R6" s="23"/>
    </row>
    <row r="7" spans="2:18">
      <c r="B7" s="49" t="s">
        <v>2</v>
      </c>
      <c r="C7" s="147">
        <v>56743</v>
      </c>
      <c r="D7" s="126">
        <v>58903</v>
      </c>
      <c r="E7" s="126">
        <v>59299</v>
      </c>
      <c r="F7" s="116">
        <v>60639.380671215986</v>
      </c>
      <c r="G7" s="147">
        <v>60891.701996085001</v>
      </c>
      <c r="H7" s="126">
        <v>61778.59345344</v>
      </c>
      <c r="I7" s="126">
        <v>63844.37488618365</v>
      </c>
      <c r="J7" s="126">
        <v>65884.813600508365</v>
      </c>
      <c r="K7" s="126">
        <v>66719.217977022912</v>
      </c>
      <c r="L7" s="126">
        <v>68863.217558885794</v>
      </c>
      <c r="M7" s="126">
        <v>70010.071496196528</v>
      </c>
      <c r="N7" s="126">
        <v>71505.392796778775</v>
      </c>
      <c r="O7" s="126">
        <v>73137.563982540334</v>
      </c>
      <c r="P7" s="52" t="s">
        <v>6</v>
      </c>
      <c r="Q7" s="24"/>
      <c r="R7" s="23"/>
    </row>
    <row r="8" spans="2:18" ht="15.75" thickBot="1">
      <c r="B8" s="53" t="s">
        <v>3</v>
      </c>
      <c r="C8" s="123">
        <f t="shared" ref="C8:L8" si="0">SUM(C5:C7)</f>
        <v>227010</v>
      </c>
      <c r="D8" s="123">
        <f t="shared" si="0"/>
        <v>232578</v>
      </c>
      <c r="E8" s="123">
        <f t="shared" si="0"/>
        <v>233887</v>
      </c>
      <c r="F8" s="123">
        <f t="shared" si="0"/>
        <v>235510.62987564097</v>
      </c>
      <c r="G8" s="123">
        <f t="shared" si="0"/>
        <v>236010.31561655999</v>
      </c>
      <c r="H8" s="123">
        <f t="shared" si="0"/>
        <v>233688.80836498702</v>
      </c>
      <c r="I8" s="123">
        <f t="shared" si="0"/>
        <v>238304.86120823212</v>
      </c>
      <c r="J8" s="123">
        <f t="shared" si="0"/>
        <v>241472.51114493591</v>
      </c>
      <c r="K8" s="123">
        <f t="shared" si="0"/>
        <v>244257.73802616354</v>
      </c>
      <c r="L8" s="123">
        <f t="shared" si="0"/>
        <v>246803.30346882978</v>
      </c>
      <c r="M8" s="123">
        <f>SUM(M5:M7)</f>
        <v>249422.15787492259</v>
      </c>
      <c r="N8" s="123">
        <f>SUM(N5:N7)</f>
        <v>251970.0018871011</v>
      </c>
      <c r="O8" s="123">
        <f>SUM(O5:O7)</f>
        <v>254127.81338006415</v>
      </c>
      <c r="P8" s="54" t="s">
        <v>3</v>
      </c>
      <c r="Q8" s="130"/>
      <c r="R8" s="23"/>
    </row>
    <row r="9" spans="2:18" ht="15.75" thickBot="1">
      <c r="B9" s="168"/>
      <c r="C9" s="169"/>
      <c r="D9" s="169"/>
      <c r="E9" s="169"/>
      <c r="F9" s="169"/>
      <c r="G9" s="169"/>
      <c r="H9" s="169"/>
      <c r="I9" s="169"/>
      <c r="J9" s="169"/>
      <c r="K9" s="169"/>
      <c r="L9" s="169"/>
      <c r="M9" s="169"/>
      <c r="N9" s="169"/>
      <c r="O9" s="169"/>
      <c r="P9" s="170"/>
    </row>
    <row r="10" spans="2:18">
      <c r="K10" s="24"/>
    </row>
  </sheetData>
  <mergeCells count="3">
    <mergeCell ref="B2:P2"/>
    <mergeCell ref="B3:P3"/>
    <mergeCell ref="B9:P9"/>
  </mergeCells>
  <pageMargins left="0.7" right="0.7" top="0.75" bottom="0.75" header="0.3" footer="0.3"/>
  <pageSetup paperSize="9" orientation="portrait" r:id="rId1"/>
  <ignoredErrors>
    <ignoredError sqref="C8:O8"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39"/>
  <sheetViews>
    <sheetView topLeftCell="A4" zoomScale="115" zoomScaleNormal="115" workbookViewId="0">
      <selection activeCell="G9" sqref="G9"/>
    </sheetView>
  </sheetViews>
  <sheetFormatPr defaultRowHeight="15"/>
  <cols>
    <col min="1" max="1" width="5.140625" customWidth="1"/>
    <col min="2" max="2" width="2.7109375" bestFit="1" customWidth="1"/>
    <col min="3" max="3" width="16.28515625" bestFit="1" customWidth="1"/>
    <col min="4" max="6" width="5" bestFit="1" customWidth="1"/>
    <col min="7" max="16" width="5.7109375" bestFit="1" customWidth="1"/>
    <col min="17" max="17" width="15.28515625" bestFit="1" customWidth="1"/>
  </cols>
  <sheetData>
    <row r="1" spans="2:20" ht="15.75" thickBot="1"/>
    <row r="2" spans="2:20" ht="31.5" customHeight="1">
      <c r="B2" s="162" t="s">
        <v>240</v>
      </c>
      <c r="C2" s="171"/>
      <c r="D2" s="171"/>
      <c r="E2" s="171"/>
      <c r="F2" s="171"/>
      <c r="G2" s="171"/>
      <c r="H2" s="171"/>
      <c r="I2" s="171"/>
      <c r="J2" s="171"/>
      <c r="K2" s="171"/>
      <c r="L2" s="171"/>
      <c r="M2" s="171"/>
      <c r="N2" s="171"/>
      <c r="O2" s="171"/>
      <c r="P2" s="171"/>
      <c r="Q2" s="172"/>
    </row>
    <row r="3" spans="2:20" ht="15.75" thickBot="1">
      <c r="B3" s="173" t="s">
        <v>236</v>
      </c>
      <c r="C3" s="174"/>
      <c r="D3" s="174"/>
      <c r="E3" s="174"/>
      <c r="F3" s="174"/>
      <c r="G3" s="174"/>
      <c r="H3" s="174"/>
      <c r="I3" s="174"/>
      <c r="J3" s="174"/>
      <c r="K3" s="174"/>
      <c r="L3" s="174"/>
      <c r="M3" s="174"/>
      <c r="N3" s="174"/>
      <c r="O3" s="174"/>
      <c r="P3" s="174"/>
      <c r="Q3" s="175"/>
    </row>
    <row r="4" spans="2:20" ht="15.75" thickBot="1">
      <c r="B4" s="55" t="s">
        <v>7</v>
      </c>
      <c r="C4" s="56" t="s">
        <v>8</v>
      </c>
      <c r="D4" s="145">
        <v>42522</v>
      </c>
      <c r="E4" s="145">
        <v>42552</v>
      </c>
      <c r="F4" s="145">
        <v>42583</v>
      </c>
      <c r="G4" s="145">
        <v>42614</v>
      </c>
      <c r="H4" s="145">
        <v>42644</v>
      </c>
      <c r="I4" s="145">
        <v>42675</v>
      </c>
      <c r="J4" s="145">
        <v>42705</v>
      </c>
      <c r="K4" s="145">
        <v>42736</v>
      </c>
      <c r="L4" s="145">
        <v>42767</v>
      </c>
      <c r="M4" s="145">
        <v>42795</v>
      </c>
      <c r="N4" s="145">
        <v>42826</v>
      </c>
      <c r="O4" s="145">
        <v>42856</v>
      </c>
      <c r="P4" s="145">
        <v>42887</v>
      </c>
      <c r="Q4" s="57" t="s">
        <v>43</v>
      </c>
    </row>
    <row r="5" spans="2:20">
      <c r="B5" s="40">
        <v>1</v>
      </c>
      <c r="C5" s="38" t="s">
        <v>9</v>
      </c>
      <c r="D5" s="38">
        <v>343</v>
      </c>
      <c r="E5" s="38">
        <v>348</v>
      </c>
      <c r="F5" s="38">
        <v>349</v>
      </c>
      <c r="G5" s="116">
        <v>349.17396708699999</v>
      </c>
      <c r="H5" s="116">
        <v>351.39920129699999</v>
      </c>
      <c r="I5" s="116">
        <v>343.80810597300001</v>
      </c>
      <c r="J5" s="116">
        <v>350.01358570999997</v>
      </c>
      <c r="K5" s="116">
        <v>353.69094707099998</v>
      </c>
      <c r="L5" s="116">
        <v>355.95356097899997</v>
      </c>
      <c r="M5" s="116">
        <v>359.59764273100001</v>
      </c>
      <c r="N5" s="116">
        <v>366.40584118499999</v>
      </c>
      <c r="O5" s="116">
        <v>363.78968968300001</v>
      </c>
      <c r="P5" s="116">
        <v>372.25949636500002</v>
      </c>
      <c r="Q5" s="52" t="s">
        <v>9</v>
      </c>
    </row>
    <row r="6" spans="2:20">
      <c r="B6" s="40">
        <v>2</v>
      </c>
      <c r="C6" s="38" t="s">
        <v>10</v>
      </c>
      <c r="D6" s="51">
        <v>9262</v>
      </c>
      <c r="E6" s="51">
        <v>9620</v>
      </c>
      <c r="F6" s="51">
        <v>9697</v>
      </c>
      <c r="G6" s="116">
        <v>8325.5268827</v>
      </c>
      <c r="H6" s="116">
        <v>8279.6222432819995</v>
      </c>
      <c r="I6" s="116">
        <v>8071.8314005570001</v>
      </c>
      <c r="J6" s="116">
        <v>8568.4653401609194</v>
      </c>
      <c r="K6" s="116">
        <v>8626.6446459839208</v>
      </c>
      <c r="L6" s="116">
        <v>8641.1476262249198</v>
      </c>
      <c r="M6" s="116">
        <v>9109.8614145269203</v>
      </c>
      <c r="N6" s="116">
        <v>9095.8953827496207</v>
      </c>
      <c r="O6" s="116">
        <v>9202.2087009489805</v>
      </c>
      <c r="P6" s="116">
        <v>9612.1310484354908</v>
      </c>
      <c r="Q6" s="52" t="s">
        <v>10</v>
      </c>
      <c r="T6" t="s">
        <v>100</v>
      </c>
    </row>
    <row r="7" spans="2:20">
      <c r="B7" s="40">
        <v>3</v>
      </c>
      <c r="C7" s="38" t="s">
        <v>11</v>
      </c>
      <c r="D7" s="38">
        <v>69</v>
      </c>
      <c r="E7" s="38">
        <v>69</v>
      </c>
      <c r="F7" s="38">
        <v>69</v>
      </c>
      <c r="G7" s="116">
        <v>71.132975474999995</v>
      </c>
      <c r="H7" s="116">
        <v>70.319029626000003</v>
      </c>
      <c r="I7" s="116">
        <v>69.975073831000003</v>
      </c>
      <c r="J7" s="116">
        <v>70.907047849489999</v>
      </c>
      <c r="K7" s="116">
        <v>70.650184981440006</v>
      </c>
      <c r="L7" s="116">
        <v>70.650117096910009</v>
      </c>
      <c r="M7" s="116">
        <v>70.876487421669992</v>
      </c>
      <c r="N7" s="116">
        <v>70.987748185759997</v>
      </c>
      <c r="O7" s="116">
        <v>71.323376435820009</v>
      </c>
      <c r="P7" s="116">
        <v>71.195469236250005</v>
      </c>
      <c r="Q7" s="52" t="s">
        <v>11</v>
      </c>
    </row>
    <row r="8" spans="2:20">
      <c r="B8" s="40">
        <v>4</v>
      </c>
      <c r="C8" s="38" t="s">
        <v>12</v>
      </c>
      <c r="D8" s="38">
        <v>801</v>
      </c>
      <c r="E8" s="38">
        <v>814</v>
      </c>
      <c r="F8" s="38">
        <v>818</v>
      </c>
      <c r="G8" s="116">
        <v>835.09626044300001</v>
      </c>
      <c r="H8" s="116">
        <v>838.29705984400005</v>
      </c>
      <c r="I8" s="116">
        <v>834.35576361100004</v>
      </c>
      <c r="J8" s="116">
        <v>846.02951725399998</v>
      </c>
      <c r="K8" s="116">
        <v>878.59510904218246</v>
      </c>
      <c r="L8" s="116">
        <v>882.87805421969665</v>
      </c>
      <c r="M8" s="116">
        <v>897.23332399298647</v>
      </c>
      <c r="N8" s="116">
        <v>906.8957004896655</v>
      </c>
      <c r="O8" s="116">
        <v>914.01630276267235</v>
      </c>
      <c r="P8" s="116">
        <v>919.52052630298658</v>
      </c>
      <c r="Q8" s="52" t="s">
        <v>12</v>
      </c>
    </row>
    <row r="9" spans="2:20">
      <c r="B9" s="40">
        <v>5</v>
      </c>
      <c r="C9" s="38" t="s">
        <v>13</v>
      </c>
      <c r="D9" s="51">
        <v>175506</v>
      </c>
      <c r="E9" s="51">
        <v>179994</v>
      </c>
      <c r="F9" s="51">
        <v>180937</v>
      </c>
      <c r="G9" s="116">
        <v>183943.676032171</v>
      </c>
      <c r="H9" s="116">
        <v>184380.91644681001</v>
      </c>
      <c r="I9" s="116">
        <v>183064.52866494699</v>
      </c>
      <c r="J9" s="116">
        <v>186892.49897696055</v>
      </c>
      <c r="K9" s="116">
        <v>189707.64755001006</v>
      </c>
      <c r="L9" s="116">
        <v>192273.96790287591</v>
      </c>
      <c r="M9" s="116">
        <v>193707.68996798762</v>
      </c>
      <c r="N9" s="116">
        <v>196369.36788206152</v>
      </c>
      <c r="O9" s="116">
        <v>198293.76197467736</v>
      </c>
      <c r="P9" s="116">
        <v>199900.07713659521</v>
      </c>
      <c r="Q9" s="52" t="s">
        <v>13</v>
      </c>
    </row>
    <row r="10" spans="2:20">
      <c r="B10" s="40">
        <v>6</v>
      </c>
      <c r="C10" s="38" t="s">
        <v>14</v>
      </c>
      <c r="D10" s="38" t="e">
        <v>#N/A</v>
      </c>
      <c r="E10" s="38" t="e">
        <v>#N/A</v>
      </c>
      <c r="F10" s="38" t="e">
        <v>#N/A</v>
      </c>
      <c r="G10" s="116" t="e">
        <v>#N/A</v>
      </c>
      <c r="H10" s="116" t="e">
        <v>#N/A</v>
      </c>
      <c r="I10" s="116" t="e">
        <v>#N/A</v>
      </c>
      <c r="J10" s="116" t="e">
        <v>#N/A</v>
      </c>
      <c r="K10" s="116" t="e">
        <v>#N/A</v>
      </c>
      <c r="L10" s="116" t="e">
        <v>#N/A</v>
      </c>
      <c r="M10" s="116" t="e">
        <v>#N/A</v>
      </c>
      <c r="N10" s="116" t="e">
        <v>#N/A</v>
      </c>
      <c r="O10" s="116" t="e">
        <v>#N/A</v>
      </c>
      <c r="P10" s="116" t="e">
        <v>#N/A</v>
      </c>
      <c r="Q10" s="52" t="s">
        <v>14</v>
      </c>
    </row>
    <row r="11" spans="2:20">
      <c r="B11" s="40">
        <v>7</v>
      </c>
      <c r="C11" s="38" t="s">
        <v>15</v>
      </c>
      <c r="D11" s="38">
        <v>126</v>
      </c>
      <c r="E11" s="38">
        <v>127</v>
      </c>
      <c r="F11" s="38">
        <v>128</v>
      </c>
      <c r="G11" s="116">
        <v>129.559458963</v>
      </c>
      <c r="H11" s="116">
        <v>130.16852164100001</v>
      </c>
      <c r="I11" s="116">
        <v>129.43359045400001</v>
      </c>
      <c r="J11" s="116">
        <v>131.04612025500001</v>
      </c>
      <c r="K11" s="116">
        <v>132.64613733600001</v>
      </c>
      <c r="L11" s="116">
        <v>133.211663956</v>
      </c>
      <c r="M11" s="116">
        <v>137.13357355117</v>
      </c>
      <c r="N11" s="116">
        <v>138.40407775507001</v>
      </c>
      <c r="O11" s="116">
        <v>139.74997055431001</v>
      </c>
      <c r="P11" s="116">
        <v>140.97608608454999</v>
      </c>
      <c r="Q11" s="52" t="s">
        <v>15</v>
      </c>
    </row>
    <row r="12" spans="2:20">
      <c r="B12" s="40">
        <v>8</v>
      </c>
      <c r="C12" s="38" t="s">
        <v>16</v>
      </c>
      <c r="D12" s="51">
        <v>21822</v>
      </c>
      <c r="E12" s="51">
        <v>22225</v>
      </c>
      <c r="F12" s="51">
        <v>22411</v>
      </c>
      <c r="G12" s="116">
        <v>22398.226987843002</v>
      </c>
      <c r="H12" s="116">
        <v>22448.010774472001</v>
      </c>
      <c r="I12" s="116">
        <v>21684.160861486002</v>
      </c>
      <c r="J12" s="116">
        <v>21732.326790442799</v>
      </c>
      <c r="K12" s="116">
        <v>22066.90886729812</v>
      </c>
      <c r="L12" s="116">
        <v>22277.182664661039</v>
      </c>
      <c r="M12" s="116">
        <v>22588.699518529807</v>
      </c>
      <c r="N12" s="116">
        <v>22620.324883041932</v>
      </c>
      <c r="O12" s="116">
        <v>22995.249604255056</v>
      </c>
      <c r="P12" s="116">
        <v>23008.964856039474</v>
      </c>
      <c r="Q12" s="52" t="s">
        <v>44</v>
      </c>
    </row>
    <row r="13" spans="2:20">
      <c r="B13" s="40">
        <v>9</v>
      </c>
      <c r="C13" s="38" t="s">
        <v>17</v>
      </c>
      <c r="D13" s="51">
        <v>4874</v>
      </c>
      <c r="E13" s="51">
        <v>4958</v>
      </c>
      <c r="F13" s="51">
        <v>5024</v>
      </c>
      <c r="G13" s="116">
        <v>5043.7544501800003</v>
      </c>
      <c r="H13" s="116">
        <v>5076.629937531</v>
      </c>
      <c r="I13" s="116">
        <v>5047.4341980050003</v>
      </c>
      <c r="J13" s="116">
        <v>5064.9436807847196</v>
      </c>
      <c r="K13" s="116">
        <v>5081.0899746389996</v>
      </c>
      <c r="L13" s="116">
        <v>5135.2890221131702</v>
      </c>
      <c r="M13" s="116">
        <v>5231.9273358359997</v>
      </c>
      <c r="N13" s="116">
        <v>5219.7703263880003</v>
      </c>
      <c r="O13" s="116">
        <v>5294.534381515</v>
      </c>
      <c r="P13" s="116">
        <v>5332.033455148</v>
      </c>
      <c r="Q13" s="52" t="s">
        <v>45</v>
      </c>
    </row>
    <row r="14" spans="2:20">
      <c r="B14" s="40">
        <v>10</v>
      </c>
      <c r="C14" s="38" t="s">
        <v>18</v>
      </c>
      <c r="D14" s="51">
        <v>2021</v>
      </c>
      <c r="E14" s="51">
        <v>2053</v>
      </c>
      <c r="F14" s="51">
        <v>2065</v>
      </c>
      <c r="G14" s="116">
        <v>2070.350100523</v>
      </c>
      <c r="H14" s="116">
        <v>2069.2663468159999</v>
      </c>
      <c r="I14" s="116">
        <v>2404.3135367509999</v>
      </c>
      <c r="J14" s="116">
        <v>2494.5397057519999</v>
      </c>
      <c r="K14" s="116">
        <v>2517.4074369444156</v>
      </c>
      <c r="L14" s="116">
        <v>2534.4909278857258</v>
      </c>
      <c r="M14" s="116">
        <v>2558.8215571911778</v>
      </c>
      <c r="N14" s="116">
        <v>2455.8249010606073</v>
      </c>
      <c r="O14" s="116">
        <v>2459.9171171847374</v>
      </c>
      <c r="P14" s="116">
        <v>2479.0042054961064</v>
      </c>
      <c r="Q14" s="52" t="s">
        <v>46</v>
      </c>
    </row>
    <row r="15" spans="2:20">
      <c r="B15" s="40">
        <v>11</v>
      </c>
      <c r="C15" s="38" t="s">
        <v>19</v>
      </c>
      <c r="D15" s="38">
        <v>371</v>
      </c>
      <c r="E15" s="38">
        <v>381</v>
      </c>
      <c r="F15" s="38">
        <v>381</v>
      </c>
      <c r="G15" s="116">
        <v>382.89976287500002</v>
      </c>
      <c r="H15" s="116">
        <v>381.55652172100002</v>
      </c>
      <c r="I15" s="116">
        <v>377.44507445300002</v>
      </c>
      <c r="J15" s="116">
        <v>380.269133103</v>
      </c>
      <c r="K15" s="116">
        <v>382.46721755200002</v>
      </c>
      <c r="L15" s="116">
        <v>385.82253811499999</v>
      </c>
      <c r="M15" s="116">
        <v>390.76785656700002</v>
      </c>
      <c r="N15" s="116">
        <v>393.14059582499999</v>
      </c>
      <c r="O15" s="116">
        <v>395.60807859599998</v>
      </c>
      <c r="P15" s="116">
        <v>400.097520256</v>
      </c>
      <c r="Q15" s="52" t="s">
        <v>47</v>
      </c>
    </row>
    <row r="16" spans="2:20">
      <c r="B16" s="40">
        <v>12</v>
      </c>
      <c r="C16" s="38" t="s">
        <v>20</v>
      </c>
      <c r="D16" s="38">
        <v>138</v>
      </c>
      <c r="E16" s="38">
        <v>140</v>
      </c>
      <c r="F16" s="38">
        <v>142</v>
      </c>
      <c r="G16" s="116">
        <v>144.24520430999999</v>
      </c>
      <c r="H16" s="116">
        <v>145.85020679300001</v>
      </c>
      <c r="I16" s="116">
        <v>147.501657954</v>
      </c>
      <c r="J16" s="116">
        <v>149.264192764</v>
      </c>
      <c r="K16" s="116">
        <v>150.703570353</v>
      </c>
      <c r="L16" s="116">
        <v>152.45493612199999</v>
      </c>
      <c r="M16" s="116">
        <v>154.87076742900001</v>
      </c>
      <c r="N16" s="116">
        <v>157.333733263</v>
      </c>
      <c r="O16" s="116">
        <v>160.110656589</v>
      </c>
      <c r="P16" s="116">
        <v>162.35627247900001</v>
      </c>
      <c r="Q16" s="52" t="s">
        <v>48</v>
      </c>
    </row>
    <row r="17" spans="2:17">
      <c r="B17" s="40">
        <v>13</v>
      </c>
      <c r="C17" s="38" t="s">
        <v>21</v>
      </c>
      <c r="D17" s="38">
        <v>75</v>
      </c>
      <c r="E17" s="38">
        <v>75</v>
      </c>
      <c r="F17" s="38">
        <v>76</v>
      </c>
      <c r="G17" s="116">
        <v>75.794203648999996</v>
      </c>
      <c r="H17" s="116">
        <v>75.493917870999994</v>
      </c>
      <c r="I17" s="116">
        <v>73.930760809999995</v>
      </c>
      <c r="J17" s="116">
        <v>74.107919117999998</v>
      </c>
      <c r="K17" s="116">
        <v>74.707045819000001</v>
      </c>
      <c r="L17" s="116">
        <v>75.168057497000007</v>
      </c>
      <c r="M17" s="116">
        <v>75.264514989000006</v>
      </c>
      <c r="N17" s="116">
        <v>75.696301954000006</v>
      </c>
      <c r="O17" s="116">
        <v>76.150596712999999</v>
      </c>
      <c r="P17" s="116">
        <v>78.045288462000002</v>
      </c>
      <c r="Q17" s="52" t="s">
        <v>49</v>
      </c>
    </row>
    <row r="18" spans="2:17">
      <c r="B18" s="40">
        <v>14</v>
      </c>
      <c r="C18" s="38" t="s">
        <v>22</v>
      </c>
      <c r="D18" s="51">
        <v>2411</v>
      </c>
      <c r="E18" s="51">
        <v>2439</v>
      </c>
      <c r="F18" s="51">
        <v>2446</v>
      </c>
      <c r="G18" s="116">
        <v>2437.1248089119999</v>
      </c>
      <c r="H18" s="116">
        <v>2446.9104651719999</v>
      </c>
      <c r="I18" s="116">
        <v>2158.4613044450002</v>
      </c>
      <c r="J18" s="116">
        <v>2088.6873201650001</v>
      </c>
      <c r="K18" s="116">
        <v>2012.555339712</v>
      </c>
      <c r="L18" s="116">
        <v>1882.003379152</v>
      </c>
      <c r="M18" s="116">
        <v>1897.3254874500001</v>
      </c>
      <c r="N18" s="116">
        <v>1896.832165884</v>
      </c>
      <c r="O18" s="116">
        <v>1877.2409502109999</v>
      </c>
      <c r="P18" s="116">
        <v>1889.9316365679999</v>
      </c>
      <c r="Q18" s="52" t="s">
        <v>50</v>
      </c>
    </row>
    <row r="19" spans="2:17">
      <c r="B19" s="40">
        <v>15</v>
      </c>
      <c r="C19" s="38" t="s">
        <v>23</v>
      </c>
      <c r="D19" s="38" t="e">
        <v>#N/A</v>
      </c>
      <c r="E19" s="38" t="e">
        <v>#N/A</v>
      </c>
      <c r="F19" s="38" t="e">
        <v>#N/A</v>
      </c>
      <c r="G19" s="116" t="e">
        <v>#N/A</v>
      </c>
      <c r="H19" s="116" t="e">
        <v>#N/A</v>
      </c>
      <c r="I19" s="116" t="e">
        <v>#N/A</v>
      </c>
      <c r="J19" s="116" t="e">
        <v>#N/A</v>
      </c>
      <c r="K19" s="116" t="e">
        <v>#N/A</v>
      </c>
      <c r="L19" s="116" t="e">
        <v>#N/A</v>
      </c>
      <c r="M19" s="116" t="e">
        <v>#N/A</v>
      </c>
      <c r="N19" s="116" t="e">
        <v>#N/A</v>
      </c>
      <c r="O19" s="116" t="e">
        <v>#N/A</v>
      </c>
      <c r="P19" s="116" t="e">
        <v>#N/A</v>
      </c>
      <c r="Q19" s="52" t="s">
        <v>51</v>
      </c>
    </row>
    <row r="20" spans="2:17">
      <c r="B20" s="40">
        <v>16</v>
      </c>
      <c r="C20" s="38" t="s">
        <v>24</v>
      </c>
      <c r="D20" s="38" t="e">
        <v>#N/A</v>
      </c>
      <c r="E20" s="38" t="e">
        <v>#N/A</v>
      </c>
      <c r="F20" s="38" t="e">
        <v>#N/A</v>
      </c>
      <c r="G20" s="116" t="e">
        <v>#N/A</v>
      </c>
      <c r="H20" s="116" t="e">
        <v>#N/A</v>
      </c>
      <c r="I20" s="116" t="e">
        <v>#N/A</v>
      </c>
      <c r="J20" s="116" t="e">
        <v>#N/A</v>
      </c>
      <c r="K20" s="116" t="e">
        <v>#N/A</v>
      </c>
      <c r="L20" s="116" t="e">
        <v>#N/A</v>
      </c>
      <c r="M20" s="116" t="e">
        <v>#N/A</v>
      </c>
      <c r="N20" s="116" t="e">
        <v>#N/A</v>
      </c>
      <c r="O20" s="116" t="e">
        <v>#N/A</v>
      </c>
      <c r="P20" s="116" t="e">
        <v>#N/A</v>
      </c>
      <c r="Q20" s="52" t="s">
        <v>24</v>
      </c>
    </row>
    <row r="21" spans="2:17">
      <c r="B21" s="40">
        <v>17</v>
      </c>
      <c r="C21" s="38" t="s">
        <v>25</v>
      </c>
      <c r="D21" s="38">
        <v>10</v>
      </c>
      <c r="E21" s="38">
        <v>10</v>
      </c>
      <c r="F21" s="38">
        <v>10</v>
      </c>
      <c r="G21" s="116">
        <v>9.6781030159999997</v>
      </c>
      <c r="H21" s="116">
        <v>9.7091201399999996</v>
      </c>
      <c r="I21" s="116">
        <v>9.7091201399999996</v>
      </c>
      <c r="J21" s="116">
        <v>9.6436342780000004</v>
      </c>
      <c r="K21" s="116">
        <v>9.5851391810000006</v>
      </c>
      <c r="L21" s="116">
        <v>9.0187702909999992</v>
      </c>
      <c r="M21" s="116">
        <v>8.9996141779999999</v>
      </c>
      <c r="N21" s="116">
        <v>8.9587003579999998</v>
      </c>
      <c r="O21" s="116">
        <v>9.0228490210000007</v>
      </c>
      <c r="P21" s="116">
        <v>8.9107602159999999</v>
      </c>
      <c r="Q21" s="52" t="s">
        <v>25</v>
      </c>
    </row>
    <row r="22" spans="2:17">
      <c r="B22" s="40">
        <v>18</v>
      </c>
      <c r="C22" s="38" t="s">
        <v>26</v>
      </c>
      <c r="D22" s="38">
        <v>105</v>
      </c>
      <c r="E22" s="38">
        <v>106</v>
      </c>
      <c r="F22" s="38">
        <v>107</v>
      </c>
      <c r="G22" s="116">
        <v>108.215416115</v>
      </c>
      <c r="H22" s="116">
        <v>108.471587701</v>
      </c>
      <c r="I22" s="116">
        <v>107.423397038</v>
      </c>
      <c r="J22" s="116">
        <v>108.799118897</v>
      </c>
      <c r="K22" s="116">
        <v>110.058638738</v>
      </c>
      <c r="L22" s="116">
        <v>111.302237569</v>
      </c>
      <c r="M22" s="116">
        <v>113.085940654</v>
      </c>
      <c r="N22" s="116">
        <v>113.56906848</v>
      </c>
      <c r="O22" s="116">
        <v>114.881104667</v>
      </c>
      <c r="P22" s="116">
        <v>115.518894796</v>
      </c>
      <c r="Q22" s="52" t="s">
        <v>26</v>
      </c>
    </row>
    <row r="23" spans="2:17">
      <c r="B23" s="40">
        <v>19</v>
      </c>
      <c r="C23" s="38" t="s">
        <v>27</v>
      </c>
      <c r="D23" s="38">
        <v>141.62</v>
      </c>
      <c r="E23" s="38">
        <v>142</v>
      </c>
      <c r="F23" s="38">
        <v>144.9</v>
      </c>
      <c r="G23" s="116">
        <v>143.70504019399999</v>
      </c>
      <c r="H23" s="116">
        <v>143.81686796</v>
      </c>
      <c r="I23" s="116">
        <v>143.83295127599999</v>
      </c>
      <c r="J23" s="116">
        <v>143.06849230963002</v>
      </c>
      <c r="K23" s="116">
        <v>143.14251871946999</v>
      </c>
      <c r="L23" s="116">
        <v>144.56932450334</v>
      </c>
      <c r="M23" s="116">
        <v>145.62159495447</v>
      </c>
      <c r="N23" s="116">
        <v>146.12859013724</v>
      </c>
      <c r="O23" s="116">
        <v>148.93030602745</v>
      </c>
      <c r="P23" s="116">
        <v>149.4415639485</v>
      </c>
      <c r="Q23" s="52" t="s">
        <v>27</v>
      </c>
    </row>
    <row r="24" spans="2:17">
      <c r="B24" s="40">
        <v>20</v>
      </c>
      <c r="C24" s="38" t="s">
        <v>28</v>
      </c>
      <c r="D24" s="38" t="e">
        <v>#N/A</v>
      </c>
      <c r="E24" s="38" t="e">
        <v>#N/A</v>
      </c>
      <c r="F24" s="38" t="e">
        <v>#N/A</v>
      </c>
      <c r="G24" s="116" t="e">
        <v>#N/A</v>
      </c>
      <c r="H24" s="116" t="e">
        <v>#N/A</v>
      </c>
      <c r="I24" s="116" t="e">
        <v>#N/A</v>
      </c>
      <c r="J24" s="116" t="e">
        <v>#N/A</v>
      </c>
      <c r="K24" s="116" t="e">
        <v>#N/A</v>
      </c>
      <c r="L24" s="116" t="e">
        <v>#N/A</v>
      </c>
      <c r="M24" s="116" t="e">
        <v>#N/A</v>
      </c>
      <c r="N24" s="116" t="e">
        <v>#N/A</v>
      </c>
      <c r="O24" s="116" t="e">
        <v>#N/A</v>
      </c>
      <c r="P24" s="116" t="e">
        <v>#N/A</v>
      </c>
      <c r="Q24" s="52" t="s">
        <v>52</v>
      </c>
    </row>
    <row r="25" spans="2:17">
      <c r="B25" s="40">
        <v>21</v>
      </c>
      <c r="C25" s="38" t="s">
        <v>29</v>
      </c>
      <c r="D25" s="38">
        <v>391</v>
      </c>
      <c r="E25" s="38">
        <v>399</v>
      </c>
      <c r="F25" s="38">
        <v>402</v>
      </c>
      <c r="G25" s="116">
        <v>408.10003059500002</v>
      </c>
      <c r="H25" s="116">
        <v>407.49279817000001</v>
      </c>
      <c r="I25" s="116">
        <v>401.04374228400002</v>
      </c>
      <c r="J25" s="116">
        <v>412.86711215999998</v>
      </c>
      <c r="K25" s="116">
        <v>416.82085297999998</v>
      </c>
      <c r="L25" s="116">
        <v>419.3021997761</v>
      </c>
      <c r="M25" s="116">
        <v>427.46673830809004</v>
      </c>
      <c r="N25" s="116">
        <v>430.19413294728002</v>
      </c>
      <c r="O25" s="116">
        <v>434.27427148562998</v>
      </c>
      <c r="P25" s="116">
        <v>437.74660620399999</v>
      </c>
      <c r="Q25" s="52" t="s">
        <v>29</v>
      </c>
    </row>
    <row r="26" spans="2:17">
      <c r="B26" s="40">
        <v>22</v>
      </c>
      <c r="C26" s="38" t="s">
        <v>30</v>
      </c>
      <c r="D26" s="38">
        <v>172</v>
      </c>
      <c r="E26" s="38">
        <v>172</v>
      </c>
      <c r="F26" s="38">
        <v>173</v>
      </c>
      <c r="G26" s="116">
        <v>175.225646826</v>
      </c>
      <c r="H26" s="116">
        <v>175.35905344</v>
      </c>
      <c r="I26" s="116">
        <v>176.75657629099999</v>
      </c>
      <c r="J26" s="116">
        <v>177.74825273900001</v>
      </c>
      <c r="K26" s="116">
        <v>189.270275513</v>
      </c>
      <c r="L26" s="116">
        <v>190.06904065699999</v>
      </c>
      <c r="M26" s="116">
        <v>192.02035464400001</v>
      </c>
      <c r="N26" s="116">
        <v>192.56113025799999</v>
      </c>
      <c r="O26" s="116">
        <v>201.20579153899999</v>
      </c>
      <c r="P26" s="116">
        <v>200.05310353900001</v>
      </c>
      <c r="Q26" s="52" t="s">
        <v>30</v>
      </c>
    </row>
    <row r="27" spans="2:17">
      <c r="B27" s="40">
        <v>23</v>
      </c>
      <c r="C27" s="38" t="s">
        <v>31</v>
      </c>
      <c r="D27" s="38">
        <v>429</v>
      </c>
      <c r="E27" s="38">
        <v>440</v>
      </c>
      <c r="F27" s="38">
        <v>444</v>
      </c>
      <c r="G27" s="116">
        <v>448.00095800999998</v>
      </c>
      <c r="H27" s="116">
        <v>449.38494881000003</v>
      </c>
      <c r="I27" s="116">
        <v>442.337964038</v>
      </c>
      <c r="J27" s="116">
        <v>448.060115247</v>
      </c>
      <c r="K27" s="116">
        <v>455.491709453</v>
      </c>
      <c r="L27" s="116">
        <v>459.360442573</v>
      </c>
      <c r="M27" s="116">
        <v>468.30445350600002</v>
      </c>
      <c r="N27" s="116">
        <v>472.69105223600002</v>
      </c>
      <c r="O27" s="116">
        <v>479.553915969</v>
      </c>
      <c r="P27" s="116">
        <v>483.42509024600002</v>
      </c>
      <c r="Q27" s="52" t="s">
        <v>31</v>
      </c>
    </row>
    <row r="28" spans="2:17">
      <c r="B28" s="40">
        <v>24</v>
      </c>
      <c r="C28" s="38" t="s">
        <v>32</v>
      </c>
      <c r="D28" s="38">
        <v>432</v>
      </c>
      <c r="E28" s="38">
        <v>460</v>
      </c>
      <c r="F28" s="38">
        <v>474</v>
      </c>
      <c r="G28" s="116">
        <v>480.91277311800002</v>
      </c>
      <c r="H28" s="116">
        <v>492.55549340900001</v>
      </c>
      <c r="I28" s="116">
        <v>495.55159457299999</v>
      </c>
      <c r="J28" s="116">
        <v>495.551594572</v>
      </c>
      <c r="K28" s="116">
        <v>514.62541624799996</v>
      </c>
      <c r="L28" s="116">
        <v>521.07696778900004</v>
      </c>
      <c r="M28" s="116">
        <v>525.26804362099995</v>
      </c>
      <c r="N28" s="116">
        <v>533.29468432099998</v>
      </c>
      <c r="O28" s="116">
        <v>538.35865507300002</v>
      </c>
      <c r="P28" s="116">
        <v>547.52938136099999</v>
      </c>
      <c r="Q28" s="52" t="s">
        <v>32</v>
      </c>
    </row>
    <row r="29" spans="2:17">
      <c r="B29" s="40">
        <v>25</v>
      </c>
      <c r="C29" s="38" t="s">
        <v>33</v>
      </c>
      <c r="D29" s="38" t="e">
        <v>#N/A</v>
      </c>
      <c r="E29" s="38" t="e">
        <v>#N/A</v>
      </c>
      <c r="F29" s="38" t="e">
        <v>#N/A</v>
      </c>
      <c r="G29" s="116" t="e">
        <v>#N/A</v>
      </c>
      <c r="H29" s="116" t="e">
        <v>#N/A</v>
      </c>
      <c r="I29" s="116" t="e">
        <v>#N/A</v>
      </c>
      <c r="J29" s="116" t="e">
        <v>#N/A</v>
      </c>
      <c r="K29" s="116" t="e">
        <v>#N/A</v>
      </c>
      <c r="L29" s="116" t="e">
        <v>#N/A</v>
      </c>
      <c r="M29" s="116" t="e">
        <v>#N/A</v>
      </c>
      <c r="N29" s="116" t="e">
        <v>#N/A</v>
      </c>
      <c r="O29" s="116" t="e">
        <v>#N/A</v>
      </c>
      <c r="P29" s="116" t="e">
        <v>#N/A</v>
      </c>
      <c r="Q29" s="52" t="s">
        <v>53</v>
      </c>
    </row>
    <row r="30" spans="2:17">
      <c r="B30" s="40">
        <v>26</v>
      </c>
      <c r="C30" s="38" t="s">
        <v>34</v>
      </c>
      <c r="D30" s="38">
        <v>327</v>
      </c>
      <c r="E30" s="38">
        <v>332</v>
      </c>
      <c r="F30" s="38">
        <v>333</v>
      </c>
      <c r="G30" s="116">
        <v>335.17700315000002</v>
      </c>
      <c r="H30" s="116">
        <v>334.27877809300003</v>
      </c>
      <c r="I30" s="116">
        <v>328.24989266900002</v>
      </c>
      <c r="J30" s="116">
        <v>330.83587022400002</v>
      </c>
      <c r="K30" s="116">
        <v>333.785113911</v>
      </c>
      <c r="L30" s="116">
        <v>336.34359986499999</v>
      </c>
      <c r="M30" s="116">
        <v>342.04292502300001</v>
      </c>
      <c r="N30" s="116">
        <v>344.72802375800001</v>
      </c>
      <c r="O30" s="116">
        <v>352.28458907100003</v>
      </c>
      <c r="P30" s="116">
        <v>353.52533052400003</v>
      </c>
      <c r="Q30" s="52" t="s">
        <v>34</v>
      </c>
    </row>
    <row r="31" spans="2:17">
      <c r="B31" s="40">
        <v>27</v>
      </c>
      <c r="C31" s="38" t="s">
        <v>35</v>
      </c>
      <c r="D31" s="38" t="e">
        <v>#N/A</v>
      </c>
      <c r="E31" s="38" t="e">
        <v>#N/A</v>
      </c>
      <c r="F31" s="38" t="e">
        <v>#N/A</v>
      </c>
      <c r="G31" s="116" t="e">
        <v>#N/A</v>
      </c>
      <c r="H31" s="116" t="e">
        <v>#N/A</v>
      </c>
      <c r="I31" s="116" t="e">
        <v>#N/A</v>
      </c>
      <c r="J31" s="116" t="e">
        <v>#N/A</v>
      </c>
      <c r="K31" s="116" t="e">
        <v>#N/A</v>
      </c>
      <c r="L31" s="116" t="e">
        <v>#N/A</v>
      </c>
      <c r="M31" s="116" t="e">
        <v>#N/A</v>
      </c>
      <c r="N31" s="116" t="e">
        <v>#N/A</v>
      </c>
      <c r="O31" s="116" t="e">
        <v>#N/A</v>
      </c>
      <c r="P31" s="116" t="e">
        <v>#N/A</v>
      </c>
      <c r="Q31" s="52" t="s">
        <v>54</v>
      </c>
    </row>
    <row r="32" spans="2:17">
      <c r="B32" s="40">
        <v>28</v>
      </c>
      <c r="C32" s="38" t="s">
        <v>36</v>
      </c>
      <c r="D32" s="38">
        <v>805</v>
      </c>
      <c r="E32" s="38">
        <v>811</v>
      </c>
      <c r="F32" s="38">
        <v>820</v>
      </c>
      <c r="G32" s="116">
        <v>821.38210091300004</v>
      </c>
      <c r="H32" s="116">
        <v>824.80422361499996</v>
      </c>
      <c r="I32" s="116">
        <v>856.59217115399997</v>
      </c>
      <c r="J32" s="116">
        <v>860.01952107299996</v>
      </c>
      <c r="K32" s="116">
        <v>860.83899191099999</v>
      </c>
      <c r="L32" s="116">
        <v>861.01350255700004</v>
      </c>
      <c r="M32" s="116">
        <v>870.25879754899995</v>
      </c>
      <c r="N32" s="116">
        <v>875.66447063500004</v>
      </c>
      <c r="O32" s="116">
        <v>889.04312049999999</v>
      </c>
      <c r="P32" s="116">
        <v>893.05663449400004</v>
      </c>
      <c r="Q32" s="52" t="s">
        <v>55</v>
      </c>
    </row>
    <row r="33" spans="2:17">
      <c r="B33" s="40">
        <v>29</v>
      </c>
      <c r="C33" s="38" t="s">
        <v>37</v>
      </c>
      <c r="D33" s="38">
        <v>38</v>
      </c>
      <c r="E33" s="38">
        <v>39</v>
      </c>
      <c r="F33" s="38">
        <v>40</v>
      </c>
      <c r="G33" s="116">
        <v>40.303075649999997</v>
      </c>
      <c r="H33" s="116">
        <v>41.038580523999997</v>
      </c>
      <c r="I33" s="116">
        <v>41.737362455000003</v>
      </c>
      <c r="J33" s="116">
        <v>42.448574663000002</v>
      </c>
      <c r="K33" s="116">
        <v>43.239207561339995</v>
      </c>
      <c r="L33" s="116">
        <v>43.715179278000001</v>
      </c>
      <c r="M33" s="116">
        <v>44.289648628000002</v>
      </c>
      <c r="N33" s="116">
        <v>44.980187895</v>
      </c>
      <c r="O33" s="116">
        <v>45.755356513999999</v>
      </c>
      <c r="P33" s="116">
        <v>46.405883947</v>
      </c>
      <c r="Q33" s="52" t="s">
        <v>56</v>
      </c>
    </row>
    <row r="34" spans="2:17">
      <c r="B34" s="40">
        <v>30</v>
      </c>
      <c r="C34" s="38" t="s">
        <v>38</v>
      </c>
      <c r="D34" s="38">
        <v>125</v>
      </c>
      <c r="E34" s="38">
        <v>125</v>
      </c>
      <c r="F34" s="38">
        <v>127</v>
      </c>
      <c r="G34" s="116">
        <v>129.02954984900001</v>
      </c>
      <c r="H34" s="116">
        <v>130.10398724500001</v>
      </c>
      <c r="I34" s="116">
        <v>132.24061796199999</v>
      </c>
      <c r="J34" s="116">
        <v>133.21351061799999</v>
      </c>
      <c r="K34" s="116">
        <v>134.67877199899999</v>
      </c>
      <c r="L34" s="116">
        <v>135.26552996699999</v>
      </c>
      <c r="M34" s="116">
        <v>137.088103663</v>
      </c>
      <c r="N34" s="116">
        <v>139.43495398100001</v>
      </c>
      <c r="O34" s="116">
        <v>140.449809152</v>
      </c>
      <c r="P34" s="116">
        <v>140.83341482500001</v>
      </c>
      <c r="Q34" s="52" t="s">
        <v>57</v>
      </c>
    </row>
    <row r="35" spans="2:17">
      <c r="B35" s="40">
        <v>31</v>
      </c>
      <c r="C35" s="38" t="s">
        <v>39</v>
      </c>
      <c r="D35" s="38">
        <v>208</v>
      </c>
      <c r="E35" s="38">
        <v>211</v>
      </c>
      <c r="F35" s="38">
        <v>212</v>
      </c>
      <c r="G35" s="116">
        <v>212.595436221</v>
      </c>
      <c r="H35" s="116">
        <v>214.62331570000001</v>
      </c>
      <c r="I35" s="116">
        <v>212.27793043299999</v>
      </c>
      <c r="J35" s="116">
        <v>213.74046388799999</v>
      </c>
      <c r="K35" s="116">
        <v>214.123259402</v>
      </c>
      <c r="L35" s="116">
        <v>215.70844892700001</v>
      </c>
      <c r="M35" s="116">
        <v>218.59641459700001</v>
      </c>
      <c r="N35" s="116">
        <v>220.77112297599999</v>
      </c>
      <c r="O35" s="116">
        <v>223.131960212</v>
      </c>
      <c r="P35" s="116">
        <v>224.510106205</v>
      </c>
      <c r="Q35" s="52" t="s">
        <v>58</v>
      </c>
    </row>
    <row r="36" spans="2:17">
      <c r="B36" s="40">
        <v>32</v>
      </c>
      <c r="C36" s="38" t="s">
        <v>40</v>
      </c>
      <c r="D36" s="51">
        <v>1317</v>
      </c>
      <c r="E36" s="51">
        <v>1346</v>
      </c>
      <c r="F36" s="51">
        <v>1340</v>
      </c>
      <c r="G36" s="116">
        <v>1344.6247230920001</v>
      </c>
      <c r="H36" s="116">
        <v>1342.6227305110001</v>
      </c>
      <c r="I36" s="116">
        <v>1325.2997430749999</v>
      </c>
      <c r="J36" s="116">
        <v>1329.778066609</v>
      </c>
      <c r="K36" s="116">
        <v>1343.6382515780001</v>
      </c>
      <c r="L36" s="116">
        <v>1357.482727634</v>
      </c>
      <c r="M36" s="116">
        <v>1372.756194223</v>
      </c>
      <c r="N36" s="116">
        <v>1384.8294488439999</v>
      </c>
      <c r="O36" s="116">
        <v>1390.39621545773</v>
      </c>
      <c r="P36" s="116">
        <v>1383.63663483917</v>
      </c>
      <c r="Q36" s="52" t="s">
        <v>59</v>
      </c>
    </row>
    <row r="37" spans="2:17">
      <c r="B37" s="40">
        <v>33</v>
      </c>
      <c r="C37" s="38" t="s">
        <v>41</v>
      </c>
      <c r="D37" s="51">
        <v>3878</v>
      </c>
      <c r="E37" s="51">
        <v>3914</v>
      </c>
      <c r="F37" s="51">
        <v>3885</v>
      </c>
      <c r="G37" s="116">
        <v>3820.2842877389999</v>
      </c>
      <c r="H37" s="116">
        <v>3798.6703007420001</v>
      </c>
      <c r="I37" s="116">
        <v>3773.9157731989999</v>
      </c>
      <c r="J37" s="116">
        <v>3909.4891861569999</v>
      </c>
      <c r="K37" s="116">
        <v>3789.2363355160001</v>
      </c>
      <c r="L37" s="116">
        <v>3783.7779622287599</v>
      </c>
      <c r="M37" s="116">
        <v>3869.1739287108599</v>
      </c>
      <c r="N37" s="116">
        <v>3846.58166281386</v>
      </c>
      <c r="O37" s="116">
        <v>3846.54487085136</v>
      </c>
      <c r="P37" s="116">
        <v>3857.0797914964801</v>
      </c>
      <c r="Q37" s="52" t="s">
        <v>60</v>
      </c>
    </row>
    <row r="38" spans="2:17" ht="15.75" thickBot="1">
      <c r="B38" s="41">
        <v>34</v>
      </c>
      <c r="C38" s="42" t="s">
        <v>42</v>
      </c>
      <c r="D38" s="42">
        <v>813</v>
      </c>
      <c r="E38" s="42">
        <v>828</v>
      </c>
      <c r="F38" s="42">
        <v>832</v>
      </c>
      <c r="G38" s="117">
        <v>841.39680625000005</v>
      </c>
      <c r="H38" s="117">
        <v>842.94315762400004</v>
      </c>
      <c r="I38" s="117">
        <v>834.65953469299996</v>
      </c>
      <c r="J38" s="117">
        <v>846.49836447799998</v>
      </c>
      <c r="K38" s="117">
        <v>858.26263548300005</v>
      </c>
      <c r="L38" s="117">
        <v>869.51164165</v>
      </c>
      <c r="M38" s="117">
        <v>888.26126836699996</v>
      </c>
      <c r="N38" s="117">
        <v>900.89110543899994</v>
      </c>
      <c r="O38" s="117">
        <v>912.50767143500002</v>
      </c>
      <c r="P38" s="117">
        <v>919.54718595500003</v>
      </c>
      <c r="Q38" s="60" t="s">
        <v>61</v>
      </c>
    </row>
    <row r="39" spans="2:17" ht="15.75" thickBot="1">
      <c r="B39" s="176"/>
      <c r="C39" s="177"/>
      <c r="D39" s="177"/>
      <c r="E39" s="177"/>
      <c r="F39" s="177"/>
      <c r="G39" s="177"/>
      <c r="H39" s="177"/>
      <c r="I39" s="177"/>
      <c r="J39" s="177"/>
      <c r="K39" s="177"/>
      <c r="L39" s="177"/>
      <c r="M39" s="177"/>
      <c r="N39" s="177"/>
      <c r="O39" s="177"/>
      <c r="P39" s="177"/>
      <c r="Q39" s="178"/>
    </row>
  </sheetData>
  <mergeCells count="3">
    <mergeCell ref="B2:Q2"/>
    <mergeCell ref="B3:Q3"/>
    <mergeCell ref="B39:Q3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9"/>
  <sheetViews>
    <sheetView zoomScale="115" zoomScaleNormal="115" workbookViewId="0">
      <selection activeCell="C4" sqref="C4:O8"/>
    </sheetView>
  </sheetViews>
  <sheetFormatPr defaultRowHeight="15"/>
  <cols>
    <col min="1" max="1" width="12" customWidth="1"/>
    <col min="3" max="15" width="5.7109375" bestFit="1" customWidth="1"/>
    <col min="17" max="17" width="9.5703125" customWidth="1"/>
  </cols>
  <sheetData>
    <row r="1" spans="2:18" ht="15.75" thickBot="1"/>
    <row r="2" spans="2:18" ht="26.25" customHeight="1">
      <c r="B2" s="162" t="s">
        <v>241</v>
      </c>
      <c r="C2" s="163"/>
      <c r="D2" s="163"/>
      <c r="E2" s="163"/>
      <c r="F2" s="163"/>
      <c r="G2" s="163"/>
      <c r="H2" s="163"/>
      <c r="I2" s="163"/>
      <c r="J2" s="163"/>
      <c r="K2" s="163"/>
      <c r="L2" s="163"/>
      <c r="M2" s="163"/>
      <c r="N2" s="163"/>
      <c r="O2" s="163"/>
      <c r="P2" s="164"/>
    </row>
    <row r="3" spans="2:18" ht="15.75" thickBot="1">
      <c r="B3" s="165" t="s">
        <v>236</v>
      </c>
      <c r="C3" s="166"/>
      <c r="D3" s="166"/>
      <c r="E3" s="166"/>
      <c r="F3" s="166"/>
      <c r="G3" s="166"/>
      <c r="H3" s="166"/>
      <c r="I3" s="166"/>
      <c r="J3" s="166"/>
      <c r="K3" s="166"/>
      <c r="L3" s="166"/>
      <c r="M3" s="166"/>
      <c r="N3" s="166"/>
      <c r="O3" s="166"/>
      <c r="P3" s="167"/>
    </row>
    <row r="4" spans="2:18">
      <c r="B4" s="47" t="s">
        <v>237</v>
      </c>
      <c r="C4" s="141">
        <v>42522</v>
      </c>
      <c r="D4" s="141">
        <v>42552</v>
      </c>
      <c r="E4" s="141">
        <v>42583</v>
      </c>
      <c r="F4" s="141">
        <v>42614</v>
      </c>
      <c r="G4" s="141">
        <v>42644</v>
      </c>
      <c r="H4" s="141">
        <v>42675</v>
      </c>
      <c r="I4" s="141">
        <v>42705</v>
      </c>
      <c r="J4" s="141">
        <v>42736</v>
      </c>
      <c r="K4" s="141">
        <v>42767</v>
      </c>
      <c r="L4" s="141">
        <v>42795</v>
      </c>
      <c r="M4" s="141">
        <v>42826</v>
      </c>
      <c r="N4" s="141">
        <v>42856</v>
      </c>
      <c r="O4" s="141">
        <v>42887</v>
      </c>
      <c r="P4" s="61" t="s">
        <v>232</v>
      </c>
    </row>
    <row r="5" spans="2:18">
      <c r="B5" s="49" t="s">
        <v>0</v>
      </c>
      <c r="C5" s="147">
        <v>143817</v>
      </c>
      <c r="D5" s="147">
        <v>146548</v>
      </c>
      <c r="E5" s="116">
        <v>147193</v>
      </c>
      <c r="F5" s="147">
        <v>147387.84837119299</v>
      </c>
      <c r="G5" s="147">
        <v>147301.97611780901</v>
      </c>
      <c r="H5" s="147">
        <v>144650.04716254401</v>
      </c>
      <c r="I5" s="147">
        <v>146635.24323277813</v>
      </c>
      <c r="J5" s="147">
        <v>147613.74082560709</v>
      </c>
      <c r="K5" s="147">
        <v>149246.96435090477</v>
      </c>
      <c r="L5" s="147">
        <v>149123.54748069114</v>
      </c>
      <c r="M5" s="147">
        <v>150362.27217504263</v>
      </c>
      <c r="N5" s="147">
        <v>151168.30126546472</v>
      </c>
      <c r="O5" s="147">
        <v>151553.83616287771</v>
      </c>
      <c r="P5" s="52" t="s">
        <v>4</v>
      </c>
      <c r="Q5" s="23"/>
      <c r="R5" s="24"/>
    </row>
    <row r="6" spans="2:18">
      <c r="B6" s="49" t="s">
        <v>1</v>
      </c>
      <c r="C6" s="147">
        <v>24943</v>
      </c>
      <c r="D6" s="147">
        <v>25448</v>
      </c>
      <c r="E6" s="116">
        <v>25784</v>
      </c>
      <c r="F6" s="147">
        <v>25916.133208348994</v>
      </c>
      <c r="G6" s="147">
        <v>26234.00920991</v>
      </c>
      <c r="H6" s="147">
        <v>25789.387114233999</v>
      </c>
      <c r="I6" s="147">
        <v>26359.721217764327</v>
      </c>
      <c r="J6" s="147">
        <v>26541.83060173472</v>
      </c>
      <c r="K6" s="147">
        <v>26726.565912963659</v>
      </c>
      <c r="L6" s="147">
        <v>27199.783321693001</v>
      </c>
      <c r="M6" s="147">
        <v>27480.702238084628</v>
      </c>
      <c r="N6" s="147">
        <v>27800.440452736999</v>
      </c>
      <c r="O6" s="147">
        <v>28141.48442472794</v>
      </c>
      <c r="P6" s="52" t="s">
        <v>5</v>
      </c>
      <c r="Q6" s="23"/>
      <c r="R6" s="24"/>
    </row>
    <row r="7" spans="2:18">
      <c r="B7" s="49" t="s">
        <v>2</v>
      </c>
      <c r="C7" s="147">
        <v>56545</v>
      </c>
      <c r="D7" s="147">
        <v>58651</v>
      </c>
      <c r="E7" s="116">
        <v>59077</v>
      </c>
      <c r="F7" s="147">
        <v>60408.931655273984</v>
      </c>
      <c r="G7" s="147">
        <v>60684.063327748998</v>
      </c>
      <c r="H7" s="147">
        <v>61526.460605672</v>
      </c>
      <c r="I7" s="147">
        <v>63844.37488618365</v>
      </c>
      <c r="J7" s="147">
        <v>65664.184484489728</v>
      </c>
      <c r="K7" s="147">
        <v>66492.853806030354</v>
      </c>
      <c r="L7" s="147">
        <v>68356.324116735806</v>
      </c>
      <c r="M7" s="147">
        <v>69560.141439836574</v>
      </c>
      <c r="N7" s="147">
        <v>71060.428757570786</v>
      </c>
      <c r="O7" s="147">
        <v>72696.7537022982</v>
      </c>
      <c r="P7" s="52" t="s">
        <v>6</v>
      </c>
      <c r="Q7" s="23"/>
      <c r="R7" s="24"/>
    </row>
    <row r="8" spans="2:18" ht="15.75" thickBot="1">
      <c r="B8" s="53" t="s">
        <v>3</v>
      </c>
      <c r="C8" s="123">
        <f t="shared" ref="C8:J8" si="0">SUM(C5:C7)</f>
        <v>225305</v>
      </c>
      <c r="D8" s="123">
        <f t="shared" si="0"/>
        <v>230647</v>
      </c>
      <c r="E8" s="123">
        <f t="shared" si="0"/>
        <v>232054</v>
      </c>
      <c r="F8" s="123">
        <f t="shared" si="0"/>
        <v>233712.91323481596</v>
      </c>
      <c r="G8" s="123">
        <f t="shared" si="0"/>
        <v>234220.04865546801</v>
      </c>
      <c r="H8" s="123">
        <f t="shared" si="0"/>
        <v>231965.89488245003</v>
      </c>
      <c r="I8" s="123">
        <f t="shared" si="0"/>
        <v>236839.33933672612</v>
      </c>
      <c r="J8" s="123">
        <f t="shared" si="0"/>
        <v>239819.75591183154</v>
      </c>
      <c r="K8" s="123">
        <f t="shared" ref="K8" si="1">SUM(K5:K7)</f>
        <v>242466.38406989878</v>
      </c>
      <c r="L8" s="123">
        <f t="shared" ref="L8" si="2">SUM(L5:L7)</f>
        <v>244679.65491911993</v>
      </c>
      <c r="M8" s="123">
        <f>SUM(M5:M7)</f>
        <v>247403.11585296382</v>
      </c>
      <c r="N8" s="123">
        <f>SUM(N5:N7)</f>
        <v>250029.17047577252</v>
      </c>
      <c r="O8" s="123">
        <f>SUM(O5:O7)</f>
        <v>252392.07428990386</v>
      </c>
      <c r="P8" s="54" t="s">
        <v>3</v>
      </c>
      <c r="Q8" s="24"/>
      <c r="R8" s="24"/>
    </row>
    <row r="9" spans="2:18" ht="15.75" thickBot="1">
      <c r="B9" s="168"/>
      <c r="C9" s="169"/>
      <c r="D9" s="169"/>
      <c r="E9" s="169"/>
      <c r="F9" s="169"/>
      <c r="G9" s="169"/>
      <c r="H9" s="169"/>
      <c r="I9" s="169"/>
      <c r="J9" s="169"/>
      <c r="K9" s="169"/>
      <c r="L9" s="169"/>
      <c r="M9" s="169"/>
      <c r="N9" s="169"/>
      <c r="O9" s="169"/>
      <c r="P9" s="170"/>
    </row>
  </sheetData>
  <mergeCells count="3">
    <mergeCell ref="B2:P2"/>
    <mergeCell ref="B3:P3"/>
    <mergeCell ref="B9:P9"/>
  </mergeCells>
  <pageMargins left="0.7" right="0.7" top="0.75" bottom="0.75" header="0.3" footer="0.3"/>
  <ignoredErrors>
    <ignoredError sqref="C8:O8"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39"/>
  <sheetViews>
    <sheetView zoomScaleNormal="100" workbookViewId="0">
      <pane xSplit="3" ySplit="4" topLeftCell="D32" activePane="bottomRight" state="frozen"/>
      <selection pane="topRight" activeCell="D1" sqref="D1"/>
      <selection pane="bottomLeft" activeCell="A5" sqref="A5"/>
      <selection pane="bottomRight" activeCell="D4" sqref="D4:P38"/>
    </sheetView>
  </sheetViews>
  <sheetFormatPr defaultRowHeight="15"/>
  <cols>
    <col min="1" max="1" width="5.140625" customWidth="1"/>
    <col min="2" max="2" width="2.5703125" bestFit="1" customWidth="1"/>
    <col min="4" max="6" width="5.140625" bestFit="1" customWidth="1"/>
    <col min="7" max="16" width="5.7109375" bestFit="1" customWidth="1"/>
    <col min="17" max="17" width="15.7109375" bestFit="1" customWidth="1"/>
  </cols>
  <sheetData>
    <row r="1" spans="2:17" ht="15.75" thickBot="1"/>
    <row r="2" spans="2:17" ht="27" customHeight="1">
      <c r="B2" s="162" t="s">
        <v>242</v>
      </c>
      <c r="C2" s="171"/>
      <c r="D2" s="171"/>
      <c r="E2" s="171"/>
      <c r="F2" s="171"/>
      <c r="G2" s="171"/>
      <c r="H2" s="171"/>
      <c r="I2" s="171"/>
      <c r="J2" s="171"/>
      <c r="K2" s="171"/>
      <c r="L2" s="171"/>
      <c r="M2" s="171"/>
      <c r="N2" s="171"/>
      <c r="O2" s="171"/>
      <c r="P2" s="171"/>
      <c r="Q2" s="171"/>
    </row>
    <row r="3" spans="2:17" ht="15.75" thickBot="1">
      <c r="B3" s="173" t="s">
        <v>236</v>
      </c>
      <c r="C3" s="174"/>
      <c r="D3" s="174"/>
      <c r="E3" s="174"/>
      <c r="F3" s="174"/>
      <c r="G3" s="174"/>
      <c r="H3" s="174"/>
      <c r="I3" s="174"/>
      <c r="J3" s="174"/>
      <c r="K3" s="174"/>
      <c r="L3" s="174"/>
      <c r="M3" s="174"/>
      <c r="N3" s="174"/>
      <c r="O3" s="174"/>
      <c r="P3" s="174"/>
      <c r="Q3" s="174"/>
    </row>
    <row r="4" spans="2:17" ht="15.75" thickBot="1">
      <c r="B4" s="55" t="s">
        <v>7</v>
      </c>
      <c r="C4" s="56" t="s">
        <v>8</v>
      </c>
      <c r="D4" s="145">
        <v>42522</v>
      </c>
      <c r="E4" s="145">
        <v>42552</v>
      </c>
      <c r="F4" s="145">
        <v>42583</v>
      </c>
      <c r="G4" s="145">
        <v>42614</v>
      </c>
      <c r="H4" s="145">
        <v>42644</v>
      </c>
      <c r="I4" s="145">
        <v>42675</v>
      </c>
      <c r="J4" s="145">
        <v>42705</v>
      </c>
      <c r="K4" s="145">
        <v>42736</v>
      </c>
      <c r="L4" s="145">
        <v>42767</v>
      </c>
      <c r="M4" s="145">
        <v>42795</v>
      </c>
      <c r="N4" s="145">
        <v>42826</v>
      </c>
      <c r="O4" s="145">
        <v>42856</v>
      </c>
      <c r="P4" s="145">
        <v>42887</v>
      </c>
      <c r="Q4" s="62" t="s">
        <v>43</v>
      </c>
    </row>
    <row r="5" spans="2:17">
      <c r="B5" s="40">
        <v>1</v>
      </c>
      <c r="C5" s="38" t="s">
        <v>9</v>
      </c>
      <c r="D5" s="58">
        <v>339</v>
      </c>
      <c r="E5" s="66">
        <v>344</v>
      </c>
      <c r="F5" s="66">
        <v>345</v>
      </c>
      <c r="G5" s="118">
        <v>345.370700075</v>
      </c>
      <c r="H5" s="118">
        <v>347.382371847</v>
      </c>
      <c r="I5" s="118">
        <v>340.12427157600001</v>
      </c>
      <c r="J5" s="118">
        <v>344.88251355800003</v>
      </c>
      <c r="K5" s="118">
        <v>348.84904199699997</v>
      </c>
      <c r="L5" s="118">
        <v>350.45681477800002</v>
      </c>
      <c r="M5" s="118">
        <v>355.04051120299999</v>
      </c>
      <c r="N5" s="118">
        <v>361.83716783</v>
      </c>
      <c r="O5" s="118">
        <v>359.40576123800003</v>
      </c>
      <c r="P5" s="118">
        <v>364.75251087700002</v>
      </c>
      <c r="Q5" s="63" t="s">
        <v>9</v>
      </c>
    </row>
    <row r="6" spans="2:17">
      <c r="B6" s="40">
        <v>2</v>
      </c>
      <c r="C6" s="38" t="s">
        <v>10</v>
      </c>
      <c r="D6" s="50">
        <v>9243</v>
      </c>
      <c r="E6" s="67">
        <v>9583</v>
      </c>
      <c r="F6" s="67">
        <v>9631</v>
      </c>
      <c r="G6" s="146">
        <v>8305.0371157139998</v>
      </c>
      <c r="H6" s="146">
        <v>8252.0903728920002</v>
      </c>
      <c r="I6" s="146">
        <v>8030.0041943380002</v>
      </c>
      <c r="J6" s="146">
        <v>8539.2888514021088</v>
      </c>
      <c r="K6" s="146">
        <v>8583.3933029271102</v>
      </c>
      <c r="L6" s="146">
        <v>8615.4227295951096</v>
      </c>
      <c r="M6" s="146">
        <v>9001.4041911051099</v>
      </c>
      <c r="N6" s="146">
        <v>9051.8265817608099</v>
      </c>
      <c r="O6" s="146">
        <v>9157.0822525051699</v>
      </c>
      <c r="P6" s="146">
        <v>9401.28840840468</v>
      </c>
      <c r="Q6" s="64" t="s">
        <v>10</v>
      </c>
    </row>
    <row r="7" spans="2:17">
      <c r="B7" s="40">
        <v>3</v>
      </c>
      <c r="C7" s="38" t="s">
        <v>11</v>
      </c>
      <c r="D7" s="58">
        <v>69</v>
      </c>
      <c r="E7" s="68">
        <v>69</v>
      </c>
      <c r="F7" s="68">
        <v>69</v>
      </c>
      <c r="G7" s="146">
        <v>71.068433412000005</v>
      </c>
      <c r="H7" s="146">
        <v>70.254487562999998</v>
      </c>
      <c r="I7" s="146">
        <v>69.914767479000005</v>
      </c>
      <c r="J7" s="146">
        <v>70.90476784949</v>
      </c>
      <c r="K7" s="146">
        <v>70.647904981440007</v>
      </c>
      <c r="L7" s="146">
        <v>70.650117096910009</v>
      </c>
      <c r="M7" s="146">
        <v>70.876487421669992</v>
      </c>
      <c r="N7" s="146">
        <v>70.987748185759997</v>
      </c>
      <c r="O7" s="146">
        <v>71.323376435820009</v>
      </c>
      <c r="P7" s="146">
        <v>71.195469236250005</v>
      </c>
      <c r="Q7" s="64" t="s">
        <v>11</v>
      </c>
    </row>
    <row r="8" spans="2:17">
      <c r="B8" s="40">
        <v>4</v>
      </c>
      <c r="C8" s="38" t="s">
        <v>12</v>
      </c>
      <c r="D8" s="58">
        <v>795</v>
      </c>
      <c r="E8" s="68">
        <v>807</v>
      </c>
      <c r="F8" s="68">
        <v>812</v>
      </c>
      <c r="G8" s="146">
        <v>829.06572973100003</v>
      </c>
      <c r="H8" s="146">
        <v>832.79615983999997</v>
      </c>
      <c r="I8" s="146">
        <v>829.14825862199996</v>
      </c>
      <c r="J8" s="146">
        <v>834.82375415800004</v>
      </c>
      <c r="K8" s="146">
        <v>868.22098582593253</v>
      </c>
      <c r="L8" s="146">
        <v>872.68773705344665</v>
      </c>
      <c r="M8" s="146">
        <v>886.99743604973651</v>
      </c>
      <c r="N8" s="146">
        <v>897.10815271225556</v>
      </c>
      <c r="O8" s="146">
        <v>903.8312398068623</v>
      </c>
      <c r="P8" s="146">
        <v>908.5865133558267</v>
      </c>
      <c r="Q8" s="64" t="s">
        <v>12</v>
      </c>
    </row>
    <row r="9" spans="2:17">
      <c r="B9" s="40">
        <v>5</v>
      </c>
      <c r="C9" s="38" t="s">
        <v>13</v>
      </c>
      <c r="D9" s="50">
        <v>174577</v>
      </c>
      <c r="E9" s="67">
        <v>178811</v>
      </c>
      <c r="F9" s="67">
        <v>179838</v>
      </c>
      <c r="G9" s="146">
        <v>182815.55337645899</v>
      </c>
      <c r="H9" s="146">
        <v>183295.21810662301</v>
      </c>
      <c r="I9" s="146">
        <v>181766.15864394099</v>
      </c>
      <c r="J9" s="146">
        <v>185641.38027796976</v>
      </c>
      <c r="K9" s="146">
        <v>188455.0441894531</v>
      </c>
      <c r="L9" s="146">
        <v>190939.0831292762</v>
      </c>
      <c r="M9" s="146">
        <v>192121.13376860373</v>
      </c>
      <c r="N9" s="146">
        <v>194671.44415942466</v>
      </c>
      <c r="O9" s="146">
        <v>196750.26326860045</v>
      </c>
      <c r="P9" s="146">
        <v>198645.75519315322</v>
      </c>
      <c r="Q9" s="64" t="s">
        <v>13</v>
      </c>
    </row>
    <row r="10" spans="2:17">
      <c r="B10" s="40">
        <v>6</v>
      </c>
      <c r="C10" s="38" t="s">
        <v>14</v>
      </c>
      <c r="D10" s="58" t="e">
        <v>#N/A</v>
      </c>
      <c r="E10" s="68" t="e">
        <v>#N/A</v>
      </c>
      <c r="F10" s="68" t="e">
        <v>#N/A</v>
      </c>
      <c r="G10" s="146" t="e">
        <v>#N/A</v>
      </c>
      <c r="H10" s="146" t="e">
        <v>#N/A</v>
      </c>
      <c r="I10" s="146" t="e">
        <v>#N/A</v>
      </c>
      <c r="J10" s="146" t="e">
        <v>#N/A</v>
      </c>
      <c r="K10" s="146" t="e">
        <v>#N/A</v>
      </c>
      <c r="L10" s="146" t="e">
        <v>#N/A</v>
      </c>
      <c r="M10" s="146" t="e">
        <v>#N/A</v>
      </c>
      <c r="N10" s="146" t="e">
        <v>#N/A</v>
      </c>
      <c r="O10" s="146" t="e">
        <v>#N/A</v>
      </c>
      <c r="P10" s="146" t="e">
        <v>#N/A</v>
      </c>
      <c r="Q10" s="64" t="s">
        <v>14</v>
      </c>
    </row>
    <row r="11" spans="2:17">
      <c r="B11" s="40">
        <v>7</v>
      </c>
      <c r="C11" s="38" t="s">
        <v>15</v>
      </c>
      <c r="D11" s="58">
        <v>126</v>
      </c>
      <c r="E11" s="68">
        <v>127</v>
      </c>
      <c r="F11" s="68">
        <v>128</v>
      </c>
      <c r="G11" s="146">
        <v>129.28857854200001</v>
      </c>
      <c r="H11" s="146">
        <v>129.91508128300001</v>
      </c>
      <c r="I11" s="146">
        <v>129.19759015899999</v>
      </c>
      <c r="J11" s="146">
        <v>130.57873460600001</v>
      </c>
      <c r="K11" s="146">
        <v>132.21680969900001</v>
      </c>
      <c r="L11" s="146">
        <v>132.80978309899999</v>
      </c>
      <c r="M11" s="146">
        <v>134.31790509017</v>
      </c>
      <c r="N11" s="146">
        <v>136.20967744007001</v>
      </c>
      <c r="O11" s="146">
        <v>137.57683838531</v>
      </c>
      <c r="P11" s="146">
        <v>138.82422206154999</v>
      </c>
      <c r="Q11" s="64" t="s">
        <v>15</v>
      </c>
    </row>
    <row r="12" spans="2:17">
      <c r="B12" s="40">
        <v>8</v>
      </c>
      <c r="C12" s="38" t="s">
        <v>16</v>
      </c>
      <c r="D12" s="50">
        <v>21660</v>
      </c>
      <c r="E12" s="67">
        <v>22133</v>
      </c>
      <c r="F12" s="67">
        <v>22344</v>
      </c>
      <c r="G12" s="146">
        <v>22335.106545491999</v>
      </c>
      <c r="H12" s="146">
        <v>22353.873966995001</v>
      </c>
      <c r="I12" s="146">
        <v>21601.103958881002</v>
      </c>
      <c r="J12" s="146">
        <v>21647.685099892111</v>
      </c>
      <c r="K12" s="146">
        <v>21976.55363534543</v>
      </c>
      <c r="L12" s="146">
        <v>22125.764292767348</v>
      </c>
      <c r="M12" s="146">
        <v>22479.749359978949</v>
      </c>
      <c r="N12" s="146">
        <v>22518.857060287242</v>
      </c>
      <c r="O12" s="146">
        <v>22804.798995437584</v>
      </c>
      <c r="P12" s="146">
        <v>22887.617960525749</v>
      </c>
      <c r="Q12" s="64" t="s">
        <v>44</v>
      </c>
    </row>
    <row r="13" spans="2:17">
      <c r="B13" s="40">
        <v>9</v>
      </c>
      <c r="C13" s="38" t="s">
        <v>17</v>
      </c>
      <c r="D13" s="50">
        <v>4806</v>
      </c>
      <c r="E13" s="67">
        <v>4874</v>
      </c>
      <c r="F13" s="67">
        <v>4948</v>
      </c>
      <c r="G13" s="146">
        <v>4976.3602425199997</v>
      </c>
      <c r="H13" s="146">
        <v>5011.6984036399999</v>
      </c>
      <c r="I13" s="146">
        <v>4974.4032267519997</v>
      </c>
      <c r="J13" s="146">
        <v>5001.9981821257197</v>
      </c>
      <c r="K13" s="146">
        <v>5021.2845949800003</v>
      </c>
      <c r="L13" s="146">
        <v>5073.5926542961697</v>
      </c>
      <c r="M13" s="146">
        <v>5143.2644813670004</v>
      </c>
      <c r="N13" s="146">
        <v>5162.5865006459999</v>
      </c>
      <c r="O13" s="146">
        <v>5234.1292759449998</v>
      </c>
      <c r="P13" s="146">
        <v>5274.6717576800002</v>
      </c>
      <c r="Q13" s="64" t="s">
        <v>45</v>
      </c>
    </row>
    <row r="14" spans="2:17">
      <c r="B14" s="40">
        <v>10</v>
      </c>
      <c r="C14" s="38" t="s">
        <v>18</v>
      </c>
      <c r="D14" s="50">
        <v>2015</v>
      </c>
      <c r="E14" s="67">
        <v>2042</v>
      </c>
      <c r="F14" s="67">
        <v>2057</v>
      </c>
      <c r="G14" s="146">
        <v>2060.509546362</v>
      </c>
      <c r="H14" s="146">
        <v>2061.782581725</v>
      </c>
      <c r="I14" s="146">
        <v>2397.9508781330001</v>
      </c>
      <c r="J14" s="146">
        <v>2375.183899609</v>
      </c>
      <c r="K14" s="146">
        <v>2397.7578424954154</v>
      </c>
      <c r="L14" s="146">
        <v>2411.9371807247257</v>
      </c>
      <c r="M14" s="146">
        <v>2454.1782378151779</v>
      </c>
      <c r="N14" s="146">
        <v>2441.9032333062773</v>
      </c>
      <c r="O14" s="146">
        <v>2451.9649656464071</v>
      </c>
      <c r="P14" s="146">
        <v>2471.0511500421067</v>
      </c>
      <c r="Q14" s="64" t="s">
        <v>46</v>
      </c>
    </row>
    <row r="15" spans="2:17">
      <c r="B15" s="40">
        <v>11</v>
      </c>
      <c r="C15" s="38" t="s">
        <v>19</v>
      </c>
      <c r="D15" s="58">
        <v>370</v>
      </c>
      <c r="E15" s="68">
        <v>380</v>
      </c>
      <c r="F15" s="68">
        <v>381</v>
      </c>
      <c r="G15" s="146">
        <v>382.24786032899999</v>
      </c>
      <c r="H15" s="146">
        <v>380.94636917499997</v>
      </c>
      <c r="I15" s="146">
        <v>376.93742190500001</v>
      </c>
      <c r="J15" s="146">
        <v>379.24130555400001</v>
      </c>
      <c r="K15" s="146">
        <v>381.50906916899999</v>
      </c>
      <c r="L15" s="146">
        <v>384.85061889799999</v>
      </c>
      <c r="M15" s="146">
        <v>389.86091651599997</v>
      </c>
      <c r="N15" s="146">
        <v>392.30130943199998</v>
      </c>
      <c r="O15" s="146">
        <v>394.64000295900001</v>
      </c>
      <c r="P15" s="146">
        <v>399.19484878499998</v>
      </c>
      <c r="Q15" s="64" t="s">
        <v>47</v>
      </c>
    </row>
    <row r="16" spans="2:17">
      <c r="B16" s="40">
        <v>12</v>
      </c>
      <c r="C16" s="38" t="s">
        <v>20</v>
      </c>
      <c r="D16" s="58">
        <v>138</v>
      </c>
      <c r="E16" s="68">
        <v>140</v>
      </c>
      <c r="F16" s="68">
        <v>142</v>
      </c>
      <c r="G16" s="146">
        <v>144.169268047</v>
      </c>
      <c r="H16" s="146">
        <v>145.78969689600001</v>
      </c>
      <c r="I16" s="146">
        <v>147.44233316</v>
      </c>
      <c r="J16" s="146">
        <v>149.07948026400001</v>
      </c>
      <c r="K16" s="146">
        <v>150.51798730600001</v>
      </c>
      <c r="L16" s="146">
        <v>152.27103348700001</v>
      </c>
      <c r="M16" s="146">
        <v>154.699545207</v>
      </c>
      <c r="N16" s="146">
        <v>157.21618367600001</v>
      </c>
      <c r="O16" s="146">
        <v>159.99308677499999</v>
      </c>
      <c r="P16" s="146">
        <v>162.239532758</v>
      </c>
      <c r="Q16" s="64" t="s">
        <v>48</v>
      </c>
    </row>
    <row r="17" spans="2:17">
      <c r="B17" s="40">
        <v>13</v>
      </c>
      <c r="C17" s="38" t="s">
        <v>21</v>
      </c>
      <c r="D17" s="58">
        <v>74</v>
      </c>
      <c r="E17" s="68">
        <v>75</v>
      </c>
      <c r="F17" s="68">
        <v>76</v>
      </c>
      <c r="G17" s="146">
        <v>75.768769923999997</v>
      </c>
      <c r="H17" s="146">
        <v>75.468591442999994</v>
      </c>
      <c r="I17" s="146">
        <v>73.903343556999999</v>
      </c>
      <c r="J17" s="146">
        <v>73.893861844</v>
      </c>
      <c r="K17" s="146">
        <v>74.656956528999999</v>
      </c>
      <c r="L17" s="146">
        <v>75.136158081000005</v>
      </c>
      <c r="M17" s="146">
        <v>75.220243777999997</v>
      </c>
      <c r="N17" s="146">
        <v>75.657409904000005</v>
      </c>
      <c r="O17" s="146">
        <v>76.110290391999996</v>
      </c>
      <c r="P17" s="146">
        <v>78.005511033000005</v>
      </c>
      <c r="Q17" s="64" t="s">
        <v>49</v>
      </c>
    </row>
    <row r="18" spans="2:17">
      <c r="B18" s="40">
        <v>14</v>
      </c>
      <c r="C18" s="38" t="s">
        <v>22</v>
      </c>
      <c r="D18" s="50">
        <v>1951</v>
      </c>
      <c r="E18" s="67">
        <v>1978</v>
      </c>
      <c r="F18" s="67">
        <v>1983</v>
      </c>
      <c r="G18" s="146">
        <v>1979.016094846</v>
      </c>
      <c r="H18" s="146">
        <v>1989.083478451</v>
      </c>
      <c r="I18" s="146">
        <v>1991.5759814559999</v>
      </c>
      <c r="J18" s="146">
        <v>1975.1687526400001</v>
      </c>
      <c r="K18" s="146">
        <v>1990.2626758649999</v>
      </c>
      <c r="L18" s="146">
        <v>1862.1970825359999</v>
      </c>
      <c r="M18" s="146">
        <v>1869.052770018</v>
      </c>
      <c r="N18" s="146">
        <v>1868.906587834</v>
      </c>
      <c r="O18" s="146">
        <v>1867.8127707399999</v>
      </c>
      <c r="P18" s="146">
        <v>1881.357519813</v>
      </c>
      <c r="Q18" s="64" t="s">
        <v>50</v>
      </c>
    </row>
    <row r="19" spans="2:17">
      <c r="B19" s="40">
        <v>15</v>
      </c>
      <c r="C19" s="38" t="s">
        <v>23</v>
      </c>
      <c r="D19" s="58" t="e">
        <v>#N/A</v>
      </c>
      <c r="E19" s="68" t="e">
        <v>#N/A</v>
      </c>
      <c r="F19" s="68" t="e">
        <v>#N/A</v>
      </c>
      <c r="G19" s="146" t="e">
        <v>#N/A</v>
      </c>
      <c r="H19" s="146" t="e">
        <v>#N/A</v>
      </c>
      <c r="I19" s="146" t="e">
        <v>#N/A</v>
      </c>
      <c r="J19" s="146" t="e">
        <v>#N/A</v>
      </c>
      <c r="K19" s="146" t="e">
        <v>#N/A</v>
      </c>
      <c r="L19" s="146" t="e">
        <v>#N/A</v>
      </c>
      <c r="M19" s="146" t="e">
        <v>#N/A</v>
      </c>
      <c r="N19" s="146" t="e">
        <v>#N/A</v>
      </c>
      <c r="O19" s="146" t="e">
        <v>#N/A</v>
      </c>
      <c r="P19" s="146" t="e">
        <v>#N/A</v>
      </c>
      <c r="Q19" s="64" t="s">
        <v>51</v>
      </c>
    </row>
    <row r="20" spans="2:17">
      <c r="B20" s="40">
        <v>16</v>
      </c>
      <c r="C20" s="38" t="s">
        <v>24</v>
      </c>
      <c r="D20" s="58" t="e">
        <v>#N/A</v>
      </c>
      <c r="E20" s="68" t="e">
        <v>#N/A</v>
      </c>
      <c r="F20" s="68" t="e">
        <v>#N/A</v>
      </c>
      <c r="G20" s="146" t="e">
        <v>#N/A</v>
      </c>
      <c r="H20" s="146" t="e">
        <v>#N/A</v>
      </c>
      <c r="I20" s="146" t="e">
        <v>#N/A</v>
      </c>
      <c r="J20" s="146" t="e">
        <v>#N/A</v>
      </c>
      <c r="K20" s="146" t="e">
        <v>#N/A</v>
      </c>
      <c r="L20" s="146" t="e">
        <v>#N/A</v>
      </c>
      <c r="M20" s="146" t="e">
        <v>#N/A</v>
      </c>
      <c r="N20" s="146" t="e">
        <v>#N/A</v>
      </c>
      <c r="O20" s="146" t="e">
        <v>#N/A</v>
      </c>
      <c r="P20" s="146" t="e">
        <v>#N/A</v>
      </c>
      <c r="Q20" s="64" t="s">
        <v>24</v>
      </c>
    </row>
    <row r="21" spans="2:17">
      <c r="B21" s="40">
        <v>17</v>
      </c>
      <c r="C21" s="38" t="s">
        <v>25</v>
      </c>
      <c r="D21" s="58">
        <v>10</v>
      </c>
      <c r="E21" s="68">
        <v>10</v>
      </c>
      <c r="F21" s="68">
        <v>10</v>
      </c>
      <c r="G21" s="146">
        <v>9.6284842929999996</v>
      </c>
      <c r="H21" s="146">
        <v>9.6595014100000007</v>
      </c>
      <c r="I21" s="146">
        <v>9.6595014100000007</v>
      </c>
      <c r="J21" s="146">
        <v>9.6436342780000004</v>
      </c>
      <c r="K21" s="146">
        <v>9.5812212460000001</v>
      </c>
      <c r="L21" s="146">
        <v>8.99972204</v>
      </c>
      <c r="M21" s="146">
        <v>8.9784057550000007</v>
      </c>
      <c r="N21" s="146">
        <v>8.9342270290000005</v>
      </c>
      <c r="O21" s="146">
        <v>8.9983756919999998</v>
      </c>
      <c r="P21" s="146">
        <v>8.9107602159999999</v>
      </c>
      <c r="Q21" s="64" t="s">
        <v>25</v>
      </c>
    </row>
    <row r="22" spans="2:17">
      <c r="B22" s="40">
        <v>18</v>
      </c>
      <c r="C22" s="38" t="s">
        <v>26</v>
      </c>
      <c r="D22" s="58">
        <v>105</v>
      </c>
      <c r="E22" s="68">
        <v>106</v>
      </c>
      <c r="F22" s="68">
        <v>107</v>
      </c>
      <c r="G22" s="146">
        <v>107.930416115</v>
      </c>
      <c r="H22" s="146">
        <v>108.191587701</v>
      </c>
      <c r="I22" s="146">
        <v>107.148397037</v>
      </c>
      <c r="J22" s="146">
        <v>108.529118897</v>
      </c>
      <c r="K22" s="146">
        <v>109.793638738</v>
      </c>
      <c r="L22" s="146">
        <v>111.039961396</v>
      </c>
      <c r="M22" s="146">
        <v>112.830940654</v>
      </c>
      <c r="N22" s="146">
        <v>113.31906848</v>
      </c>
      <c r="O22" s="146">
        <v>114.636104667</v>
      </c>
      <c r="P22" s="146">
        <v>115.278894796</v>
      </c>
      <c r="Q22" s="64" t="s">
        <v>26</v>
      </c>
    </row>
    <row r="23" spans="2:17">
      <c r="B23" s="40">
        <v>19</v>
      </c>
      <c r="C23" s="38" t="s">
        <v>27</v>
      </c>
      <c r="D23" s="58">
        <v>137</v>
      </c>
      <c r="E23" s="68">
        <v>137</v>
      </c>
      <c r="F23" s="68">
        <v>140</v>
      </c>
      <c r="G23" s="146">
        <v>139.321290194</v>
      </c>
      <c r="H23" s="146">
        <v>139.47895129299999</v>
      </c>
      <c r="I23" s="146">
        <v>139.62086794300001</v>
      </c>
      <c r="J23" s="146">
        <v>138.98224230958999</v>
      </c>
      <c r="K23" s="146">
        <v>139.18210205276</v>
      </c>
      <c r="L23" s="146">
        <v>140.73474116995999</v>
      </c>
      <c r="M23" s="146">
        <v>141.88784495442002</v>
      </c>
      <c r="N23" s="146">
        <v>142.52067347051999</v>
      </c>
      <c r="O23" s="146">
        <v>145.4432226941</v>
      </c>
      <c r="P23" s="146">
        <v>146.07531394848002</v>
      </c>
      <c r="Q23" s="64" t="s">
        <v>27</v>
      </c>
    </row>
    <row r="24" spans="2:17">
      <c r="B24" s="40">
        <v>20</v>
      </c>
      <c r="C24" s="38" t="s">
        <v>28</v>
      </c>
      <c r="D24" s="58" t="e">
        <v>#N/A</v>
      </c>
      <c r="E24" s="68" t="e">
        <v>#N/A</v>
      </c>
      <c r="F24" s="68" t="e">
        <v>#N/A</v>
      </c>
      <c r="G24" s="146" t="e">
        <v>#N/A</v>
      </c>
      <c r="H24" s="146" t="e">
        <v>#N/A</v>
      </c>
      <c r="I24" s="146" t="e">
        <v>#N/A</v>
      </c>
      <c r="J24" s="146" t="e">
        <v>#N/A</v>
      </c>
      <c r="K24" s="146" t="e">
        <v>#N/A</v>
      </c>
      <c r="L24" s="146" t="e">
        <v>#N/A</v>
      </c>
      <c r="M24" s="146" t="e">
        <v>#N/A</v>
      </c>
      <c r="N24" s="146" t="e">
        <v>#N/A</v>
      </c>
      <c r="O24" s="146" t="e">
        <v>#N/A</v>
      </c>
      <c r="P24" s="146" t="e">
        <v>#N/A</v>
      </c>
      <c r="Q24" s="64" t="s">
        <v>52</v>
      </c>
    </row>
    <row r="25" spans="2:17">
      <c r="B25" s="40">
        <v>21</v>
      </c>
      <c r="C25" s="38" t="s">
        <v>29</v>
      </c>
      <c r="D25" s="58">
        <v>390</v>
      </c>
      <c r="E25" s="68">
        <v>399</v>
      </c>
      <c r="F25" s="68">
        <v>401</v>
      </c>
      <c r="G25" s="146">
        <v>407.69166240300001</v>
      </c>
      <c r="H25" s="146">
        <v>407.10451863499998</v>
      </c>
      <c r="I25" s="146">
        <v>400.67406056999999</v>
      </c>
      <c r="J25" s="146">
        <v>412.514851819</v>
      </c>
      <c r="K25" s="146">
        <v>416.507514636</v>
      </c>
      <c r="L25" s="146">
        <v>419.00115157416997</v>
      </c>
      <c r="M25" s="146">
        <v>426.85601098015997</v>
      </c>
      <c r="N25" s="146">
        <v>429.50683545634996</v>
      </c>
      <c r="O25" s="146">
        <v>433.61272615870001</v>
      </c>
      <c r="P25" s="146">
        <v>437.11116489300002</v>
      </c>
      <c r="Q25" s="64" t="s">
        <v>29</v>
      </c>
    </row>
    <row r="26" spans="2:17">
      <c r="B26" s="40">
        <v>22</v>
      </c>
      <c r="C26" s="38" t="s">
        <v>30</v>
      </c>
      <c r="D26" s="58">
        <v>159</v>
      </c>
      <c r="E26" s="68">
        <v>160</v>
      </c>
      <c r="F26" s="68">
        <v>160</v>
      </c>
      <c r="G26" s="146">
        <v>161.785605248</v>
      </c>
      <c r="H26" s="146">
        <v>161.64403789799999</v>
      </c>
      <c r="I26" s="146">
        <v>162.74912379099999</v>
      </c>
      <c r="J26" s="146">
        <v>163.39479658100001</v>
      </c>
      <c r="K26" s="146">
        <v>174.703419854</v>
      </c>
      <c r="L26" s="146">
        <v>175.21847135600001</v>
      </c>
      <c r="M26" s="146">
        <v>176.89930541699999</v>
      </c>
      <c r="N26" s="146">
        <v>176.93326852000001</v>
      </c>
      <c r="O26" s="146">
        <v>178.30056262900001</v>
      </c>
      <c r="P26" s="146">
        <v>177.21963386799999</v>
      </c>
      <c r="Q26" s="64" t="s">
        <v>30</v>
      </c>
    </row>
    <row r="27" spans="2:17">
      <c r="B27" s="40">
        <v>23</v>
      </c>
      <c r="C27" s="38" t="s">
        <v>31</v>
      </c>
      <c r="D27" s="58">
        <v>429</v>
      </c>
      <c r="E27" s="68">
        <v>440</v>
      </c>
      <c r="F27" s="68">
        <v>444</v>
      </c>
      <c r="G27" s="146">
        <v>447.93450081200001</v>
      </c>
      <c r="H27" s="146">
        <v>449.318491612</v>
      </c>
      <c r="I27" s="146">
        <v>442.27150683999997</v>
      </c>
      <c r="J27" s="146">
        <v>447.18207762700001</v>
      </c>
      <c r="K27" s="146">
        <v>454.61367183300001</v>
      </c>
      <c r="L27" s="146">
        <v>458.48040085500003</v>
      </c>
      <c r="M27" s="146">
        <v>468.11623398799998</v>
      </c>
      <c r="N27" s="146">
        <v>472.61689881799998</v>
      </c>
      <c r="O27" s="146">
        <v>479.48176664900001</v>
      </c>
      <c r="P27" s="146">
        <v>483.35294092599997</v>
      </c>
      <c r="Q27" s="64" t="s">
        <v>31</v>
      </c>
    </row>
    <row r="28" spans="2:17">
      <c r="B28" s="40">
        <v>24</v>
      </c>
      <c r="C28" s="38" t="s">
        <v>32</v>
      </c>
      <c r="D28" s="58">
        <v>431</v>
      </c>
      <c r="E28" s="68">
        <v>459</v>
      </c>
      <c r="F28" s="68">
        <v>471</v>
      </c>
      <c r="G28" s="146">
        <v>479.006551285</v>
      </c>
      <c r="H28" s="146">
        <v>491.10473863800001</v>
      </c>
      <c r="I28" s="146">
        <v>494.86409455099999</v>
      </c>
      <c r="J28" s="146">
        <v>494.86409455099999</v>
      </c>
      <c r="K28" s="146">
        <v>513.08800082699997</v>
      </c>
      <c r="L28" s="146">
        <v>519.58455236700001</v>
      </c>
      <c r="M28" s="146">
        <v>524.44938044800006</v>
      </c>
      <c r="N28" s="146">
        <v>532.39329802199995</v>
      </c>
      <c r="O28" s="146">
        <v>537.287513171</v>
      </c>
      <c r="P28" s="146">
        <v>546.49572633299999</v>
      </c>
      <c r="Q28" s="64" t="s">
        <v>32</v>
      </c>
    </row>
    <row r="29" spans="2:17">
      <c r="B29" s="40">
        <v>25</v>
      </c>
      <c r="C29" s="38" t="s">
        <v>33</v>
      </c>
      <c r="D29" s="58" t="e">
        <v>#N/A</v>
      </c>
      <c r="E29" s="68" t="e">
        <v>#N/A</v>
      </c>
      <c r="F29" s="68" t="e">
        <v>#N/A</v>
      </c>
      <c r="G29" s="146" t="e">
        <v>#N/A</v>
      </c>
      <c r="H29" s="146" t="e">
        <v>#N/A</v>
      </c>
      <c r="I29" s="146" t="e">
        <v>#N/A</v>
      </c>
      <c r="J29" s="146" t="e">
        <v>#N/A</v>
      </c>
      <c r="K29" s="146" t="e">
        <v>#N/A</v>
      </c>
      <c r="L29" s="146" t="e">
        <v>#N/A</v>
      </c>
      <c r="M29" s="146" t="e">
        <v>#N/A</v>
      </c>
      <c r="N29" s="146" t="e">
        <v>#N/A</v>
      </c>
      <c r="O29" s="146" t="e">
        <v>#N/A</v>
      </c>
      <c r="P29" s="146" t="e">
        <v>#N/A</v>
      </c>
      <c r="Q29" s="64" t="s">
        <v>53</v>
      </c>
    </row>
    <row r="30" spans="2:17">
      <c r="B30" s="40">
        <v>26</v>
      </c>
      <c r="C30" s="38" t="s">
        <v>34</v>
      </c>
      <c r="D30" s="58">
        <v>326</v>
      </c>
      <c r="E30" s="68">
        <v>332</v>
      </c>
      <c r="F30" s="68">
        <v>332</v>
      </c>
      <c r="G30" s="146">
        <v>334.747276425</v>
      </c>
      <c r="H30" s="146">
        <v>333.86529146800001</v>
      </c>
      <c r="I30" s="146">
        <v>327.84627686200002</v>
      </c>
      <c r="J30" s="146">
        <v>330.36558047699998</v>
      </c>
      <c r="K30" s="146">
        <v>333.29440356100002</v>
      </c>
      <c r="L30" s="146">
        <v>335.83270612299998</v>
      </c>
      <c r="M30" s="146">
        <v>341.21295692000001</v>
      </c>
      <c r="N30" s="146">
        <v>343.95025611099999</v>
      </c>
      <c r="O30" s="146">
        <v>351.360750618</v>
      </c>
      <c r="P30" s="146">
        <v>352.58486180400001</v>
      </c>
      <c r="Q30" s="64" t="s">
        <v>34</v>
      </c>
    </row>
    <row r="31" spans="2:17" ht="26.25" customHeight="1">
      <c r="B31" s="40">
        <v>27</v>
      </c>
      <c r="C31" s="38" t="s">
        <v>35</v>
      </c>
      <c r="D31" s="58" t="e">
        <v>#N/A</v>
      </c>
      <c r="E31" s="68" t="e">
        <v>#N/A</v>
      </c>
      <c r="F31" s="68" t="e">
        <v>#N/A</v>
      </c>
      <c r="G31" s="146" t="e">
        <v>#N/A</v>
      </c>
      <c r="H31" s="146" t="e">
        <v>#N/A</v>
      </c>
      <c r="I31" s="146" t="e">
        <v>#N/A</v>
      </c>
      <c r="J31" s="146" t="e">
        <v>#N/A</v>
      </c>
      <c r="K31" s="146" t="e">
        <v>#N/A</v>
      </c>
      <c r="L31" s="146" t="e">
        <v>#N/A</v>
      </c>
      <c r="M31" s="146" t="e">
        <v>#N/A</v>
      </c>
      <c r="N31" s="146" t="e">
        <v>#N/A</v>
      </c>
      <c r="O31" s="146" t="e">
        <v>#N/A</v>
      </c>
      <c r="P31" s="146" t="e">
        <v>#N/A</v>
      </c>
      <c r="Q31" s="64" t="s">
        <v>54</v>
      </c>
    </row>
    <row r="32" spans="2:17">
      <c r="B32" s="40">
        <v>28</v>
      </c>
      <c r="C32" s="38" t="s">
        <v>36</v>
      </c>
      <c r="D32" s="58">
        <v>802</v>
      </c>
      <c r="E32" s="68">
        <v>808</v>
      </c>
      <c r="F32" s="68">
        <v>816</v>
      </c>
      <c r="G32" s="146">
        <v>817.61591039799998</v>
      </c>
      <c r="H32" s="146">
        <v>821.01873703800004</v>
      </c>
      <c r="I32" s="146">
        <v>852.86912645100006</v>
      </c>
      <c r="J32" s="146">
        <v>856.13052630799996</v>
      </c>
      <c r="K32" s="146">
        <v>857.31517362700004</v>
      </c>
      <c r="L32" s="146">
        <v>857.43861405099994</v>
      </c>
      <c r="M32" s="146">
        <v>866.55256561800002</v>
      </c>
      <c r="N32" s="146">
        <v>871.97890423499996</v>
      </c>
      <c r="O32" s="146">
        <v>885.54302337599995</v>
      </c>
      <c r="P32" s="146">
        <v>889.61794337599997</v>
      </c>
      <c r="Q32" s="64" t="s">
        <v>55</v>
      </c>
    </row>
    <row r="33" spans="2:17">
      <c r="B33" s="40">
        <v>29</v>
      </c>
      <c r="C33" s="38" t="s">
        <v>37</v>
      </c>
      <c r="D33" s="58">
        <v>38</v>
      </c>
      <c r="E33" s="68">
        <v>39</v>
      </c>
      <c r="F33" s="68">
        <v>40</v>
      </c>
      <c r="G33" s="146">
        <v>40.303075649999997</v>
      </c>
      <c r="H33" s="146">
        <v>41.038580523999997</v>
      </c>
      <c r="I33" s="146">
        <v>41.737362455000003</v>
      </c>
      <c r="J33" s="146">
        <v>42.448574663000002</v>
      </c>
      <c r="K33" s="146">
        <v>43.239207561339995</v>
      </c>
      <c r="L33" s="146">
        <v>43.715179278000001</v>
      </c>
      <c r="M33" s="146">
        <v>44.289648628000002</v>
      </c>
      <c r="N33" s="146">
        <v>44.980187895</v>
      </c>
      <c r="O33" s="146">
        <v>45.755356513999999</v>
      </c>
      <c r="P33" s="146">
        <v>46.405883947</v>
      </c>
      <c r="Q33" s="64" t="s">
        <v>56</v>
      </c>
    </row>
    <row r="34" spans="2:17">
      <c r="B34" s="40">
        <v>30</v>
      </c>
      <c r="C34" s="38" t="s">
        <v>38</v>
      </c>
      <c r="D34" s="58">
        <v>125</v>
      </c>
      <c r="E34" s="68">
        <v>125</v>
      </c>
      <c r="F34" s="68">
        <v>127</v>
      </c>
      <c r="G34" s="146">
        <v>128.93204984799999</v>
      </c>
      <c r="H34" s="146">
        <v>130.01398724399999</v>
      </c>
      <c r="I34" s="146">
        <v>132.15061796099999</v>
      </c>
      <c r="J34" s="146">
        <v>133.131010618</v>
      </c>
      <c r="K34" s="146">
        <v>134.60002199900001</v>
      </c>
      <c r="L34" s="146">
        <v>135.18677996700001</v>
      </c>
      <c r="M34" s="146">
        <v>137.01685366300001</v>
      </c>
      <c r="N34" s="146">
        <v>139.36745398100001</v>
      </c>
      <c r="O34" s="146">
        <v>140.386059152</v>
      </c>
      <c r="P34" s="146">
        <v>140.773414825</v>
      </c>
      <c r="Q34" s="64" t="s">
        <v>57</v>
      </c>
    </row>
    <row r="35" spans="2:17">
      <c r="B35" s="40">
        <v>31</v>
      </c>
      <c r="C35" s="38" t="s">
        <v>39</v>
      </c>
      <c r="D35" s="58">
        <v>208</v>
      </c>
      <c r="E35" s="68">
        <v>211</v>
      </c>
      <c r="F35" s="68">
        <v>212</v>
      </c>
      <c r="G35" s="146">
        <v>212.49146075900001</v>
      </c>
      <c r="H35" s="146">
        <v>214.53569623999999</v>
      </c>
      <c r="I35" s="146">
        <v>212.24264526600001</v>
      </c>
      <c r="J35" s="146">
        <v>213.44930257799999</v>
      </c>
      <c r="K35" s="146">
        <v>214.05365736499999</v>
      </c>
      <c r="L35" s="146">
        <v>215.24633863899999</v>
      </c>
      <c r="M35" s="146">
        <v>218.13087620499999</v>
      </c>
      <c r="N35" s="146">
        <v>220.307290459</v>
      </c>
      <c r="O35" s="146">
        <v>222.63259288399999</v>
      </c>
      <c r="P35" s="146">
        <v>224.00628233800001</v>
      </c>
      <c r="Q35" s="64" t="s">
        <v>58</v>
      </c>
    </row>
    <row r="36" spans="2:17">
      <c r="B36" s="40">
        <v>32</v>
      </c>
      <c r="C36" s="38" t="s">
        <v>40</v>
      </c>
      <c r="D36" s="50">
        <v>1304</v>
      </c>
      <c r="E36" s="67">
        <v>1330</v>
      </c>
      <c r="F36" s="67">
        <v>1335</v>
      </c>
      <c r="G36" s="146">
        <v>1338.2917602990001</v>
      </c>
      <c r="H36" s="146">
        <v>1333.9179061110001</v>
      </c>
      <c r="I36" s="146">
        <v>1316.026602186</v>
      </c>
      <c r="J36" s="146">
        <v>1323.9061161459999</v>
      </c>
      <c r="K36" s="146">
        <v>1332.7476782609999</v>
      </c>
      <c r="L36" s="146">
        <v>1341.2550687329999</v>
      </c>
      <c r="M36" s="146">
        <v>1355.429988112</v>
      </c>
      <c r="N36" s="146">
        <v>1364.471300079</v>
      </c>
      <c r="O36" s="146">
        <v>1369.79849569473</v>
      </c>
      <c r="P36" s="146">
        <v>1376.90671541653</v>
      </c>
      <c r="Q36" s="64" t="s">
        <v>59</v>
      </c>
    </row>
    <row r="37" spans="2:17">
      <c r="B37" s="40">
        <v>33</v>
      </c>
      <c r="C37" s="38" t="s">
        <v>41</v>
      </c>
      <c r="D37" s="50">
        <v>3870</v>
      </c>
      <c r="E37" s="67">
        <v>3908</v>
      </c>
      <c r="F37" s="67">
        <v>3879</v>
      </c>
      <c r="G37" s="146">
        <v>3814.7490119909999</v>
      </c>
      <c r="H37" s="146">
        <v>3793.1337050450002</v>
      </c>
      <c r="I37" s="146">
        <v>3766.2254511020001</v>
      </c>
      <c r="J37" s="146">
        <v>3901.290370966</v>
      </c>
      <c r="K37" s="146">
        <v>3780.9873280249999</v>
      </c>
      <c r="L37" s="146">
        <v>3771.9296187737596</v>
      </c>
      <c r="M37" s="146">
        <v>3836.1286111568597</v>
      </c>
      <c r="N37" s="146">
        <v>3837.57439181786</v>
      </c>
      <c r="O37" s="146">
        <v>3837.45098122636</v>
      </c>
      <c r="P37" s="146">
        <v>3848.5545712524799</v>
      </c>
      <c r="Q37" s="64" t="s">
        <v>60</v>
      </c>
    </row>
    <row r="38" spans="2:17" ht="15.75" thickBot="1">
      <c r="B38" s="41">
        <v>34</v>
      </c>
      <c r="C38" s="42" t="s">
        <v>42</v>
      </c>
      <c r="D38" s="59">
        <v>808</v>
      </c>
      <c r="E38" s="69">
        <v>822</v>
      </c>
      <c r="F38" s="69">
        <v>827</v>
      </c>
      <c r="G38" s="119">
        <v>838.48408782399997</v>
      </c>
      <c r="H38" s="119">
        <v>839.72325623799998</v>
      </c>
      <c r="I38" s="119">
        <v>831.94437806600001</v>
      </c>
      <c r="J38" s="119">
        <v>843.83803427400005</v>
      </c>
      <c r="K38" s="119">
        <v>855.13387567200004</v>
      </c>
      <c r="L38" s="119">
        <v>865.86143188699998</v>
      </c>
      <c r="M38" s="119">
        <v>885.07944246700004</v>
      </c>
      <c r="N38" s="119">
        <v>897.420026151</v>
      </c>
      <c r="O38" s="119">
        <v>909.55081977999998</v>
      </c>
      <c r="P38" s="119">
        <v>914.23958423900001</v>
      </c>
      <c r="Q38" s="65" t="s">
        <v>61</v>
      </c>
    </row>
    <row r="39" spans="2:17" ht="15.75" thickBot="1">
      <c r="B39" s="176"/>
      <c r="C39" s="177"/>
      <c r="D39" s="177"/>
      <c r="E39" s="177"/>
      <c r="F39" s="177"/>
      <c r="G39" s="177"/>
      <c r="H39" s="177"/>
      <c r="I39" s="177"/>
      <c r="J39" s="177"/>
      <c r="K39" s="177"/>
      <c r="L39" s="177"/>
      <c r="M39" s="177"/>
      <c r="N39" s="177"/>
      <c r="O39" s="177"/>
      <c r="P39" s="177"/>
      <c r="Q39" s="177"/>
    </row>
  </sheetData>
  <mergeCells count="3">
    <mergeCell ref="B39:Q39"/>
    <mergeCell ref="B2:Q2"/>
    <mergeCell ref="B3:Q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29937D59C55BE40B570411B988C7497" ma:contentTypeVersion="1" ma:contentTypeDescription="Create a new document." ma:contentTypeScope="" ma:versionID="77579a10ed2e08e20f4f0702530e2d29">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61F2C213-203E-4564-8978-1499EA84D4A0}"/>
</file>

<file path=customXml/itemProps2.xml><?xml version="1.0" encoding="utf-8"?>
<ds:datastoreItem xmlns:ds="http://schemas.openxmlformats.org/officeDocument/2006/customXml" ds:itemID="{6E8AD1CD-7A79-4289-8D18-149A81D230F6}"/>
</file>

<file path=customXml/itemProps3.xml><?xml version="1.0" encoding="utf-8"?>
<ds:datastoreItem xmlns:ds="http://schemas.openxmlformats.org/officeDocument/2006/customXml" ds:itemID="{89EA64CB-DEAC-4FA1-B8D2-52227723041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34</vt:i4>
      </vt:variant>
      <vt:variant>
        <vt:lpstr>Named Ranges</vt:lpstr>
      </vt:variant>
      <vt:variant>
        <vt:i4>29</vt:i4>
      </vt:variant>
    </vt:vector>
  </HeadingPairs>
  <TitlesOfParts>
    <vt:vector size="63" baseType="lpstr">
      <vt:lpstr>Cover</vt:lpstr>
      <vt:lpstr>Notes</vt:lpstr>
      <vt:lpstr>Table Of Content</vt:lpstr>
      <vt:lpstr>T1</vt:lpstr>
      <vt:lpstr>T2</vt:lpstr>
      <vt:lpstr>T3</vt:lpstr>
      <vt:lpstr>T4</vt:lpstr>
      <vt:lpstr>T5</vt:lpstr>
      <vt:lpstr>T6</vt:lpstr>
      <vt:lpstr>T7</vt:lpstr>
      <vt:lpstr>T8</vt:lpstr>
      <vt:lpstr>T9</vt:lpstr>
      <vt:lpstr>T10</vt:lpstr>
      <vt:lpstr>T11</vt:lpstr>
      <vt:lpstr>T12</vt:lpstr>
      <vt:lpstr>T13</vt:lpstr>
      <vt:lpstr>T14</vt:lpstr>
      <vt:lpstr>T15</vt:lpstr>
      <vt:lpstr>T16</vt:lpstr>
      <vt:lpstr>T17</vt:lpstr>
      <vt:lpstr>T18</vt:lpstr>
      <vt:lpstr>T19</vt:lpstr>
      <vt:lpstr>T20</vt:lpstr>
      <vt:lpstr>T21</vt:lpstr>
      <vt:lpstr>T22</vt:lpstr>
      <vt:lpstr>T23</vt:lpstr>
      <vt:lpstr>T24</vt:lpstr>
      <vt:lpstr>T25</vt:lpstr>
      <vt:lpstr>T26</vt:lpstr>
      <vt:lpstr>T27</vt:lpstr>
      <vt:lpstr>T28</vt:lpstr>
      <vt:lpstr>T29</vt:lpstr>
      <vt:lpstr>T30</vt:lpstr>
      <vt:lpstr>Glosary</vt:lpstr>
      <vt:lpstr>'T2'!_Toc447795341</vt:lpstr>
      <vt:lpstr>'T3'!_Toc450741491</vt:lpstr>
      <vt:lpstr>'T4'!_Toc450741493</vt:lpstr>
      <vt:lpstr>'T5'!_Toc450741495</vt:lpstr>
      <vt:lpstr>'T6'!_Toc450741497</vt:lpstr>
      <vt:lpstr>'T7'!_Toc450741499</vt:lpstr>
      <vt:lpstr>'T8'!_Toc450741501</vt:lpstr>
      <vt:lpstr>'T9'!_Toc450741503</vt:lpstr>
      <vt:lpstr>'T10'!_Toc450741505</vt:lpstr>
      <vt:lpstr>'T11'!_Toc450741507</vt:lpstr>
      <vt:lpstr>'T12'!_Toc450741508</vt:lpstr>
      <vt:lpstr>'T13'!_Toc450741509</vt:lpstr>
      <vt:lpstr>'T14'!_Toc450741510</vt:lpstr>
      <vt:lpstr>'T15'!_Toc450741511</vt:lpstr>
      <vt:lpstr>'T16'!_Toc450741512</vt:lpstr>
      <vt:lpstr>'T17'!_Toc450741513</vt:lpstr>
      <vt:lpstr>'T18'!_Toc450741514</vt:lpstr>
      <vt:lpstr>'T19'!_Toc450741515</vt:lpstr>
      <vt:lpstr>'T20'!_Toc450741516</vt:lpstr>
      <vt:lpstr>'T21'!_Toc450741517</vt:lpstr>
      <vt:lpstr>'T22'!_Toc450741518</vt:lpstr>
      <vt:lpstr>'T23'!_Toc450741519</vt:lpstr>
      <vt:lpstr>'T24'!_Toc450741520</vt:lpstr>
      <vt:lpstr>'T25'!_Toc450741521</vt:lpstr>
      <vt:lpstr>'T26'!_Toc450741522</vt:lpstr>
      <vt:lpstr>'T27'!_Toc450741528</vt:lpstr>
      <vt:lpstr>'T28'!_Toc450741529</vt:lpstr>
      <vt:lpstr>'T29'!_Toc450741530</vt:lpstr>
      <vt:lpstr>'T30'!_Toc450741531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Arya Aditiawanto S</dc:creator>
  <cp:lastModifiedBy>Arya Aditiawanto S</cp:lastModifiedBy>
  <dcterms:created xsi:type="dcterms:W3CDTF">2016-02-26T02:07:15Z</dcterms:created>
  <dcterms:modified xsi:type="dcterms:W3CDTF">2017-08-14T03:55:58Z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0x010100C29937D59C55BE40B570411B988C7497</vt:lpwstr>
  </property>
</Properties>
</file>