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365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IKNB'!$A$1:$D$34</definedName>
  </definedNames>
  <calcPr calcId="145621"/>
</workbook>
</file>

<file path=xl/calcChain.xml><?xml version="1.0" encoding="utf-8"?>
<calcChain xmlns="http://schemas.openxmlformats.org/spreadsheetml/2006/main">
  <c r="J31" i="2" l="1"/>
  <c r="I31" i="2"/>
  <c r="K23" i="2"/>
  <c r="K24" i="2"/>
  <c r="K25" i="2"/>
  <c r="K26" i="2"/>
  <c r="K27" i="2"/>
  <c r="K15" i="2"/>
  <c r="K16" i="2"/>
  <c r="K9" i="2"/>
  <c r="K10" i="2"/>
  <c r="K11" i="2"/>
  <c r="K12" i="2"/>
  <c r="K31" i="2" l="1"/>
  <c r="K30" i="2"/>
  <c r="K29" i="2"/>
  <c r="K22" i="2"/>
  <c r="K19" i="2"/>
  <c r="K20" i="2"/>
  <c r="K18" i="2"/>
  <c r="K14" i="2"/>
  <c r="K8" i="2"/>
  <c r="J7" i="2" l="1"/>
  <c r="I7" i="2"/>
  <c r="K7" i="2" s="1"/>
  <c r="J13" i="2"/>
  <c r="I13" i="2"/>
  <c r="J17" i="2"/>
  <c r="I17" i="2"/>
  <c r="K17" i="2" s="1"/>
  <c r="J21" i="2"/>
  <c r="I21" i="2"/>
  <c r="I28" i="2"/>
  <c r="J28" i="2"/>
  <c r="K28" i="2" l="1"/>
  <c r="K21" i="2"/>
  <c r="K13" i="2"/>
  <c r="J32" i="2"/>
  <c r="I32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s="1"/>
  <c r="D20" i="3" l="1"/>
  <c r="D12" i="3"/>
  <c r="K32" i="2"/>
  <c r="C32" i="3" l="1"/>
  <c r="D32" i="3"/>
  <c r="E30" i="2"/>
  <c r="E29" i="2"/>
  <c r="C28" i="2"/>
  <c r="E28" i="2" s="1"/>
  <c r="B32" i="3" l="1"/>
  <c r="E8" i="2" l="1"/>
  <c r="E9" i="2"/>
  <c r="E10" i="2"/>
  <c r="E11" i="2"/>
  <c r="E12" i="2"/>
  <c r="E14" i="2"/>
  <c r="E15" i="2"/>
  <c r="E16" i="2"/>
  <c r="E18" i="2"/>
  <c r="E19" i="2"/>
  <c r="E20" i="2"/>
  <c r="E22" i="2"/>
  <c r="E23" i="2"/>
  <c r="E24" i="2"/>
  <c r="E25" i="2"/>
  <c r="E26" i="2"/>
  <c r="E27" i="2"/>
  <c r="E31" i="2"/>
  <c r="D21" i="2" l="1"/>
  <c r="D17" i="2"/>
  <c r="D13" i="2"/>
  <c r="D7" i="2"/>
  <c r="C7" i="2"/>
  <c r="C13" i="2"/>
  <c r="C17" i="2"/>
  <c r="E17" i="2" s="1"/>
  <c r="C21" i="2"/>
  <c r="D32" i="2" l="1"/>
  <c r="C32" i="2"/>
  <c r="E7" i="2"/>
  <c r="E21" i="2"/>
  <c r="E13" i="2"/>
  <c r="E32" i="2" l="1"/>
</calcChain>
</file>

<file path=xl/sharedStrings.xml><?xml version="1.0" encoding="utf-8"?>
<sst xmlns="http://schemas.openxmlformats.org/spreadsheetml/2006/main" count="114" uniqueCount="55">
  <si>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</si>
  <si>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</si>
  <si>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</si>
  <si>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</si>
  <si>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</si>
  <si>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</si>
  <si>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</si>
  <si>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</si>
  <si>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</si>
  <si>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</si>
  <si>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</si>
  <si>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</si>
  <si>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</si>
  <si>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</si>
  <si>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</si>
  <si>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</si>
  <si>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</si>
  <si>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</si>
  <si>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</si>
  <si>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</si>
  <si>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</si>
  <si>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</si>
  <si>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</si>
  <si>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</si>
  <si>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</si>
  <si>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</si>
  <si>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</si>
  <si>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</si>
  <si>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</si>
  <si>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</si>
  <si>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</si>
  <si>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</si>
  <si>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</si>
  <si>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</si>
  <si>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</si>
  <si>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</si>
  <si>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</si>
  <si>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Data Syariah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</si>
  <si>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</si>
  <si>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</si>
  <si>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</si>
  <si>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</si>
  <si>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</si>
  <si>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</si>
  <si>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</si>
  <si>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</si>
  <si>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</si>
  <si>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</si>
  <si>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Maret 2017</t>
  </si>
  <si>
    <t>http://www.ojk.go.id/id/kanal/iknb/data-dan-statistik/asuransi/Pages/Statistik-Asuransi---Maret-2017.aspx</t>
  </si>
  <si>
    <t>http://www.ojk.go.id/id/kanal/iknb/data-dan-statistik/lembaga-pembiayaan/Pages/Statistik-Lembaga-Pembiayaan-Periode-Maret-2017.aspx</t>
  </si>
  <si>
    <t>http://www.ojk.go.id/id/kanal/iknb/data-dan-statistik/dana-pensiun/Pages/Statistik-Dana-Pensiun---Maret-2017.aspx</t>
  </si>
  <si>
    <t>http://www.ojk.go.id/id/kanal/iknb/data-dan-statistik/lembaga-keuangan-khusus/Pages/Statistik-Lembaga-Keuangan-Khusus-Indonesia---Maret-2017.aspx</t>
  </si>
  <si>
    <t>http://www.ojk.go.id/id/kanal/iknb/data-dan-statistik/statistik-lkm/Pages/Ikhtisar-Data-Keuangan-LKM-Maret-2017.aspx</t>
  </si>
  <si>
    <t>http://www.ojk.go.id/id/kanal/syariah/data-dan-statistik/iknb-syariah/Pages/Statistik-IKNB-Syariah-Periode-Maret-2017.aspx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</si>
</sst>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 yyyy"/>
    <numFmt numFmtId="169" formatCode="_-* #,##0_-;\-* #,##0_-;_-* &quot;-&quot;_-;_-@_-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</numFmts>
  <fonts count="5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70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9" fontId="3" fillId="0" borderId="0"/>
    <xf numFmtId="180" fontId="3" fillId="3" borderId="0" applyNumberFormat="0" applyBorder="0" applyAlignment="0" applyProtection="0"/>
    <xf numFmtId="180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80" fontId="1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43" fontId="4" fillId="0" borderId="2" xfId="2" applyNumberFormat="1" applyFont="1" applyFill="1" applyBorder="1"/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43" fontId="8" fillId="9" borderId="2" xfId="2" applyNumberFormat="1" applyFont="1" applyFill="1" applyBorder="1" applyAlignment="1">
      <alignment vertical="top"/>
    </xf>
    <xf numFmtId="43" fontId="8" fillId="9" borderId="2" xfId="2" applyNumberFormat="1" applyFont="1" applyFill="1" applyBorder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2" fontId="4" fillId="0" borderId="2" xfId="2" applyNumberFormat="1" applyFont="1" applyBorder="1" applyAlignment="1">
      <alignment horizontal="right"/>
    </xf>
    <xf numFmtId="0" fontId="8" fillId="9" borderId="5" xfId="0" applyFont="1" applyFill="1" applyBorder="1" applyAlignment="1">
      <alignment vertical="center"/>
    </xf>
    <xf numFmtId="0" fontId="8" fillId="9" borderId="2" xfId="0" applyFont="1" applyFill="1" applyBorder="1" applyAlignment="1">
      <alignment vertical="top"/>
    </xf>
    <xf numFmtId="0" fontId="8" fillId="9" borderId="2" xfId="0" applyFont="1" applyFill="1" applyBorder="1"/>
    <xf numFmtId="3" fontId="47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2" fontId="8" fillId="9" borderId="2" xfId="2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43" fontId="6" fillId="0" borderId="2" xfId="2" applyNumberFormat="1" applyFont="1" applyFill="1" applyBorder="1"/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3" fontId="8" fillId="8" borderId="2" xfId="1" applyFont="1" applyFill="1" applyBorder="1" applyAlignment="1">
      <alignment horizontal="center" vertical="center"/>
    </xf>
    <xf numFmtId="182" fontId="6" fillId="0" borderId="2" xfId="845" applyNumberFormat="1" applyFont="1" applyFill="1" applyBorder="1"/>
    <xf numFmtId="182" fontId="0" fillId="0" borderId="0" xfId="845" applyNumberFormat="1" applyFont="1" applyFill="1"/>
    <xf numFmtId="182" fontId="4" fillId="0" borderId="2" xfId="845" applyNumberFormat="1" applyFont="1" applyBorder="1" applyAlignment="1">
      <alignment horizontal="right"/>
    </xf>
    <xf numFmtId="182" fontId="8" fillId="9" borderId="2" xfId="845" applyNumberFormat="1" applyFont="1" applyFill="1" applyBorder="1" applyAlignment="1">
      <alignment horizontal="right"/>
    </xf>
    <xf numFmtId="43" fontId="0" fillId="0" borderId="0" xfId="0" applyNumberFormat="1" applyFill="1"/>
    <xf numFmtId="0" fontId="49" fillId="10" borderId="0" xfId="0" applyFont="1" applyFill="1" applyAlignment="1">
      <alignment horizontal="center"/>
    </xf>
    <xf numFmtId="43" fontId="8" fillId="8" borderId="2" xfId="1" applyFont="1" applyFill="1" applyBorder="1" applyAlignment="1">
      <alignment horizontal="center" vertical="center"/>
    </xf>
    <xf numFmtId="181" fontId="8" fillId="8" borderId="3" xfId="1" quotePrefix="1" applyNumberFormat="1" applyFont="1" applyFill="1" applyBorder="1" applyAlignment="1">
      <alignment horizontal="center" vertical="center"/>
    </xf>
    <xf numFmtId="181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82" fontId="4" fillId="0" borderId="2" xfId="845" applyNumberFormat="1" applyFont="1" applyFill="1" applyBorder="1"/>
    <xf numFmtId="0" fontId="50" fillId="0" borderId="0" xfId="846"/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jk.go.id/id/kanal/iknb/data-dan-statistik/dana-pensiun/Pages/Statistik-Dana-Pensiun---Maret-2017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jk.go.id/id/kanal/iknb/data-dan-statistik/lembaga-pembiayaan/Pages/Statistik-Lembaga-Pembiayaan-Periode-Maret-2017.aspx" TargetMode="External"/><Relationship Id="rId1" Type="http://schemas.openxmlformats.org/officeDocument/2006/relationships/hyperlink" Target="https://www.ojk.go.id/id/kanal/iknb/data-dan-statistik/asuransi/Pages/Statistik-Asuransi---Maret-2017.aspx" TargetMode="External"/><Relationship Id="rId6" Type="http://schemas.openxmlformats.org/officeDocument/2006/relationships/hyperlink" Target="https://www.ojk.go.id/id/kanal/syariah/data-dan-statistik/iknb-syariah/Pages/Statistik-IKNB-Syariah-Periode-Maret-2017.aspx" TargetMode="External"/><Relationship Id="rId5" Type="http://schemas.openxmlformats.org/officeDocument/2006/relationships/hyperlink" Target="https://www.ojk.go.id/id/kanal/iknb/data-dan-statistik/statistik-lkm/Pages/Ikhtisar-Data-Keuangan-LKM-Maret-2017.aspx" TargetMode="External"/><Relationship Id="rId4" Type="http://schemas.openxmlformats.org/officeDocument/2006/relationships/hyperlink" Target="https://www.ojk.go.id/id/kanal/iknb/data-dan-statistik/lembaga-keuangan-khusus/Pages/Statistik-Lembaga-Keuangan-Khusus-Indonesia---Maret-2017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3"/>
  <sheetViews>
    <sheetView tabSelected="1" topLeftCell="A16" zoomScale="60" zoomScaleNormal="60" workbookViewId="0">
      <selection activeCell="J34" sqref="J34"/>
    </sheetView>
  </sheetViews>
  <sheetFormatPr defaultRowHeight="15"/>
  <cols>
    <col min="1" max="1" width="11.5703125" style="33" customWidth="1"/>
    <col min="2" max="2" width="32.85546875" bestFit="1" customWidth="1"/>
    <col min="3" max="3" width="16.5703125" customWidth="1"/>
    <col min="4" max="4" width="15.140625" customWidth="1"/>
    <col min="5" max="5" width="17.5703125" bestFit="1" customWidth="1"/>
    <col min="6" max="6" width="11.5703125" style="33" bestFit="1" customWidth="1"/>
    <col min="7" max="7" width="9.140625" style="33"/>
    <col min="8" max="8" width="30.42578125" style="33" bestFit="1" customWidth="1"/>
    <col min="9" max="9" width="17.5703125" style="33" bestFit="1" customWidth="1"/>
    <col min="10" max="10" width="14.85546875" style="33" bestFit="1" customWidth="1"/>
    <col min="11" max="11" width="19" style="33" bestFit="1" customWidth="1"/>
    <col min="12" max="69" width="9.140625" style="33"/>
  </cols>
  <sheetData>
    <row r="2" spans="1:69" ht="15.75">
      <c r="B2" s="43" t="s">
        <v>44</v>
      </c>
      <c r="C2" s="43"/>
      <c r="D2" s="43"/>
      <c r="E2" s="43"/>
      <c r="H2" s="43" t="s">
        <v>44</v>
      </c>
      <c r="I2" s="43"/>
      <c r="J2" s="43"/>
      <c r="K2" s="43"/>
    </row>
    <row r="3" spans="1:69" ht="16.5">
      <c r="B3" s="1"/>
      <c r="C3" s="1"/>
      <c r="D3" s="1"/>
      <c r="E3" s="2"/>
      <c r="H3" s="1"/>
      <c r="I3" s="1"/>
      <c r="J3" s="1"/>
      <c r="K3" s="2"/>
    </row>
    <row r="4" spans="1:69" ht="16.5">
      <c r="B4" s="1"/>
      <c r="C4" s="1"/>
      <c r="D4" s="1"/>
      <c r="E4" s="6" t="s">
        <v>0</v>
      </c>
      <c r="H4" s="1"/>
      <c r="I4" s="1"/>
      <c r="J4" s="1"/>
      <c r="K4" s="6" t="s">
        <v>47</v>
      </c>
    </row>
    <row r="5" spans="1:69" s="12" customFormat="1" ht="18">
      <c r="A5" s="32"/>
      <c r="B5" s="44" t="s">
        <v>1</v>
      </c>
      <c r="C5" s="45" t="s">
        <v>48</v>
      </c>
      <c r="D5" s="46"/>
      <c r="E5" s="47" t="s">
        <v>29</v>
      </c>
      <c r="F5" s="32"/>
      <c r="G5" s="32"/>
      <c r="H5" s="44" t="s">
        <v>1</v>
      </c>
      <c r="I5" s="45" t="s">
        <v>48</v>
      </c>
      <c r="J5" s="46"/>
      <c r="K5" s="47" t="s">
        <v>29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69" s="12" customFormat="1" ht="18">
      <c r="A6" s="32"/>
      <c r="B6" s="44"/>
      <c r="C6" s="35" t="s">
        <v>43</v>
      </c>
      <c r="D6" s="35" t="s">
        <v>2</v>
      </c>
      <c r="E6" s="47"/>
      <c r="F6" s="32"/>
      <c r="G6" s="32"/>
      <c r="H6" s="44"/>
      <c r="I6" s="37" t="s">
        <v>43</v>
      </c>
      <c r="J6" s="37" t="s">
        <v>2</v>
      </c>
      <c r="K6" s="4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3" customFormat="1" ht="18">
      <c r="A7" s="32"/>
      <c r="B7" s="18" t="s">
        <v>3</v>
      </c>
      <c r="C7" s="11">
        <f>SUM(C8:C12)</f>
        <v>981.14421532192978</v>
      </c>
      <c r="D7" s="11">
        <f>SUM(D8:D12)</f>
        <v>35.249562785449996</v>
      </c>
      <c r="E7" s="27">
        <f>C7+D7</f>
        <v>1016.3937781073798</v>
      </c>
      <c r="F7" s="32"/>
      <c r="G7" s="32"/>
      <c r="H7" s="18" t="s">
        <v>3</v>
      </c>
      <c r="I7" s="11">
        <f>SUM(I8:I12)</f>
        <v>981144.21532192989</v>
      </c>
      <c r="J7" s="11">
        <f>SUM(J8:J12)</f>
        <v>35249.562785449998</v>
      </c>
      <c r="K7" s="41">
        <f>I7+J7</f>
        <v>1016393.7781073799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ht="16.5">
      <c r="B8" s="3" t="s">
        <v>4</v>
      </c>
      <c r="C8" s="7">
        <v>419.5009259080299</v>
      </c>
      <c r="D8" s="7">
        <v>28.927197348989999</v>
      </c>
      <c r="E8" s="15">
        <f t="shared" ref="E8:E31" si="0">C8+D8</f>
        <v>448.42812325701988</v>
      </c>
      <c r="H8" s="3" t="s">
        <v>4</v>
      </c>
      <c r="I8" s="48">
        <v>419500.92590802989</v>
      </c>
      <c r="J8" s="48">
        <v>28927.197348989997</v>
      </c>
      <c r="K8" s="40">
        <f>I8+J8</f>
        <v>448428.12325701991</v>
      </c>
    </row>
    <row r="9" spans="1:69" ht="16.5">
      <c r="B9" s="4" t="s">
        <v>5</v>
      </c>
      <c r="C9" s="7">
        <v>124.35475262692</v>
      </c>
      <c r="D9" s="7">
        <v>4.9062811182099999</v>
      </c>
      <c r="E9" s="15">
        <f t="shared" si="0"/>
        <v>129.26103374512999</v>
      </c>
      <c r="H9" s="4" t="s">
        <v>5</v>
      </c>
      <c r="I9" s="48">
        <v>124354.75262692</v>
      </c>
      <c r="J9" s="48">
        <v>4906.2811182099995</v>
      </c>
      <c r="K9" s="40">
        <f t="shared" ref="K9:K12" si="1">I9+J9</f>
        <v>129261.03374513</v>
      </c>
    </row>
    <row r="10" spans="1:69" ht="16.5">
      <c r="B10" s="4" t="s">
        <v>6</v>
      </c>
      <c r="C10" s="7">
        <v>16.347063844919997</v>
      </c>
      <c r="D10" s="7">
        <v>1.41608431825</v>
      </c>
      <c r="E10" s="15">
        <f t="shared" si="0"/>
        <v>17.763148163169998</v>
      </c>
      <c r="H10" s="4" t="s">
        <v>6</v>
      </c>
      <c r="I10" s="48">
        <v>16347.063844919998</v>
      </c>
      <c r="J10" s="48">
        <v>1416.08431825</v>
      </c>
      <c r="K10" s="40">
        <f t="shared" si="1"/>
        <v>17763.148163169997</v>
      </c>
    </row>
    <row r="11" spans="1:69" ht="16.5">
      <c r="B11" s="4" t="s">
        <v>7</v>
      </c>
      <c r="C11" s="7">
        <v>123.01318708180999</v>
      </c>
      <c r="D11" s="7">
        <v>0</v>
      </c>
      <c r="E11" s="15">
        <f t="shared" si="0"/>
        <v>123.01318708180999</v>
      </c>
      <c r="H11" s="4" t="s">
        <v>7</v>
      </c>
      <c r="I11" s="48">
        <v>123013.18708180999</v>
      </c>
      <c r="J11" s="48">
        <v>0</v>
      </c>
      <c r="K11" s="40">
        <f t="shared" si="1"/>
        <v>123013.18708180999</v>
      </c>
    </row>
    <row r="12" spans="1:69" ht="16.5">
      <c r="B12" s="5" t="s">
        <v>8</v>
      </c>
      <c r="C12" s="7">
        <v>297.92828586024996</v>
      </c>
      <c r="D12" s="7">
        <v>0</v>
      </c>
      <c r="E12" s="15">
        <f t="shared" si="0"/>
        <v>297.92828586024996</v>
      </c>
      <c r="H12" s="5" t="s">
        <v>8</v>
      </c>
      <c r="I12" s="48">
        <v>297928.28586024995</v>
      </c>
      <c r="J12" s="48">
        <v>0</v>
      </c>
      <c r="K12" s="40">
        <f t="shared" si="1"/>
        <v>297928.28586024995</v>
      </c>
    </row>
    <row r="13" spans="1:69" s="23" customFormat="1" ht="18">
      <c r="A13" s="32"/>
      <c r="B13" s="26" t="s">
        <v>9</v>
      </c>
      <c r="C13" s="22">
        <f>SUM(C14:C16)</f>
        <v>480.09083989812626</v>
      </c>
      <c r="D13" s="22">
        <f>SUM(D14:D16)</f>
        <v>37.637435780932599</v>
      </c>
      <c r="E13" s="27">
        <f t="shared" si="0"/>
        <v>517.72827567905881</v>
      </c>
      <c r="F13" s="32"/>
      <c r="G13" s="32"/>
      <c r="H13" s="26" t="s">
        <v>9</v>
      </c>
      <c r="I13" s="22">
        <f>SUM(I14:I16)</f>
        <v>480090.83989812632</v>
      </c>
      <c r="J13" s="22">
        <f>SUM(J14:J16)</f>
        <v>37637.435780932603</v>
      </c>
      <c r="K13" s="41">
        <f>I13+J13</f>
        <v>517728.27567905892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69" ht="16.5">
      <c r="B14" s="30" t="s">
        <v>26</v>
      </c>
      <c r="C14" s="31">
        <v>413.03568760144901</v>
      </c>
      <c r="D14" s="31">
        <v>36.489763521893998</v>
      </c>
      <c r="E14" s="15">
        <f t="shared" si="0"/>
        <v>449.52545112334303</v>
      </c>
      <c r="F14" s="42"/>
      <c r="H14" s="30" t="s">
        <v>26</v>
      </c>
      <c r="I14" s="38">
        <v>413035.68760144903</v>
      </c>
      <c r="J14" s="38">
        <v>36489.763521893998</v>
      </c>
      <c r="K14" s="40">
        <f>I14+J14</f>
        <v>449525.45112334302</v>
      </c>
    </row>
    <row r="15" spans="1:69" ht="16.5">
      <c r="B15" s="30" t="s">
        <v>10</v>
      </c>
      <c r="C15" s="31">
        <v>9.5096444419981587</v>
      </c>
      <c r="D15" s="31">
        <v>1.0415936876357199</v>
      </c>
      <c r="E15" s="15">
        <f t="shared" si="0"/>
        <v>10.551238129633878</v>
      </c>
      <c r="H15" s="30" t="s">
        <v>10</v>
      </c>
      <c r="I15" s="38">
        <v>9509.6444419981581</v>
      </c>
      <c r="J15" s="38">
        <v>1041.59368763572</v>
      </c>
      <c r="K15" s="40">
        <f t="shared" ref="K15:K16" si="2">I15+J15</f>
        <v>10551.238129633879</v>
      </c>
    </row>
    <row r="16" spans="1:69" ht="16.5">
      <c r="B16" s="30" t="s">
        <v>27</v>
      </c>
      <c r="C16" s="31">
        <v>57.545507854679109</v>
      </c>
      <c r="D16" s="31">
        <v>0.10607857140288</v>
      </c>
      <c r="E16" s="15">
        <f t="shared" si="0"/>
        <v>57.651586426081991</v>
      </c>
      <c r="F16" s="42"/>
      <c r="G16" s="42"/>
      <c r="H16" s="30" t="s">
        <v>27</v>
      </c>
      <c r="I16" s="38">
        <v>57545.507854679112</v>
      </c>
      <c r="J16" s="38">
        <v>106.07857140288</v>
      </c>
      <c r="K16" s="40">
        <f t="shared" si="2"/>
        <v>57651.586426081994</v>
      </c>
    </row>
    <row r="17" spans="1:69" s="23" customFormat="1" ht="18">
      <c r="A17" s="32"/>
      <c r="B17" s="18" t="s">
        <v>11</v>
      </c>
      <c r="C17" s="11">
        <f>SUM(C18:C20)</f>
        <v>246.8033034688298</v>
      </c>
      <c r="D17" s="11">
        <f>SUM(D18:D20)</f>
        <v>0</v>
      </c>
      <c r="E17" s="27">
        <f t="shared" si="0"/>
        <v>246.8033034688298</v>
      </c>
      <c r="F17" s="32"/>
      <c r="G17" s="32"/>
      <c r="H17" s="18" t="s">
        <v>11</v>
      </c>
      <c r="I17" s="11">
        <f>SUM(I18:I20)</f>
        <v>246803.30346882978</v>
      </c>
      <c r="J17" s="11">
        <f>SUM(J18:J20)</f>
        <v>0</v>
      </c>
      <c r="K17" s="41">
        <f>I17+J17</f>
        <v>246803.30346882978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69" ht="16.5">
      <c r="B18" s="5" t="s">
        <v>12</v>
      </c>
      <c r="C18" s="7">
        <v>150.48958448202472</v>
      </c>
      <c r="D18" s="7">
        <v>0</v>
      </c>
      <c r="E18" s="15">
        <f t="shared" si="0"/>
        <v>150.48958448202472</v>
      </c>
      <c r="H18" s="5" t="s">
        <v>12</v>
      </c>
      <c r="I18" s="48">
        <v>150489.58448202471</v>
      </c>
      <c r="J18" s="7">
        <v>0</v>
      </c>
      <c r="K18" s="40">
        <f>I18+J18</f>
        <v>150489.58448202471</v>
      </c>
    </row>
    <row r="19" spans="1:69" ht="16.5">
      <c r="B19" s="5" t="s">
        <v>13</v>
      </c>
      <c r="C19" s="7">
        <v>27.450501427919264</v>
      </c>
      <c r="D19" s="7">
        <v>0</v>
      </c>
      <c r="E19" s="15">
        <f t="shared" si="0"/>
        <v>27.450501427919264</v>
      </c>
      <c r="H19" s="5" t="s">
        <v>13</v>
      </c>
      <c r="I19" s="48">
        <v>27450.501427919262</v>
      </c>
      <c r="J19" s="7">
        <v>0</v>
      </c>
      <c r="K19" s="40">
        <f t="shared" ref="K19:K20" si="3">I19+J19</f>
        <v>27450.501427919262</v>
      </c>
    </row>
    <row r="20" spans="1:69" ht="16.5">
      <c r="B20" s="5" t="s">
        <v>14</v>
      </c>
      <c r="C20" s="7">
        <v>68.863217558885793</v>
      </c>
      <c r="D20" s="7">
        <v>0</v>
      </c>
      <c r="E20" s="15">
        <f t="shared" si="0"/>
        <v>68.863217558885793</v>
      </c>
      <c r="H20" s="5" t="s">
        <v>14</v>
      </c>
      <c r="I20" s="48">
        <v>68863.217558885794</v>
      </c>
      <c r="J20" s="7">
        <v>0</v>
      </c>
      <c r="K20" s="40">
        <f t="shared" si="3"/>
        <v>68863.217558885794</v>
      </c>
    </row>
    <row r="21" spans="1:69" s="23" customFormat="1" ht="18">
      <c r="A21" s="32"/>
      <c r="B21" s="26" t="s">
        <v>15</v>
      </c>
      <c r="C21" s="11">
        <f>SUM(C22:C27)</f>
        <v>174.3210356632743</v>
      </c>
      <c r="D21" s="11">
        <f>SUM(D22:D27)</f>
        <v>19.61208858128504</v>
      </c>
      <c r="E21" s="27">
        <f t="shared" si="0"/>
        <v>193.93312424455934</v>
      </c>
      <c r="F21" s="32"/>
      <c r="G21" s="32"/>
      <c r="H21" s="26" t="s">
        <v>15</v>
      </c>
      <c r="I21" s="11">
        <f>SUM(I22:I27)</f>
        <v>174321.03566327426</v>
      </c>
      <c r="J21" s="11">
        <f>SUM(J22:J27)</f>
        <v>19612.088581285039</v>
      </c>
      <c r="K21" s="41">
        <f>I21+J21</f>
        <v>193933.12424455929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</row>
    <row r="22" spans="1:69" ht="16.5">
      <c r="B22" s="5" t="s">
        <v>28</v>
      </c>
      <c r="C22" s="7">
        <v>91.128687516766135</v>
      </c>
      <c r="D22" s="7">
        <v>14.1649095901723</v>
      </c>
      <c r="E22" s="15">
        <f t="shared" si="0"/>
        <v>105.29359710693844</v>
      </c>
      <c r="F22" s="42"/>
      <c r="H22" s="5" t="s">
        <v>28</v>
      </c>
      <c r="I22" s="7">
        <v>91128.687516766135</v>
      </c>
      <c r="J22" s="7">
        <v>14164.909590172299</v>
      </c>
      <c r="K22" s="40">
        <f>I22+J22</f>
        <v>105293.59710693844</v>
      </c>
    </row>
    <row r="23" spans="1:69" ht="16.5">
      <c r="B23" s="5" t="s">
        <v>25</v>
      </c>
      <c r="C23" s="7">
        <v>42.997809123153274</v>
      </c>
      <c r="D23" s="7">
        <v>4.6988067724806601</v>
      </c>
      <c r="E23" s="15">
        <f t="shared" si="0"/>
        <v>47.696615895633933</v>
      </c>
      <c r="F23" s="42"/>
      <c r="H23" s="5" t="s">
        <v>25</v>
      </c>
      <c r="I23" s="7">
        <v>42997.809123153274</v>
      </c>
      <c r="J23" s="7">
        <v>4698.8067724806606</v>
      </c>
      <c r="K23" s="40">
        <f t="shared" ref="K23:K27" si="4">I23+J23</f>
        <v>47696.615895633935</v>
      </c>
    </row>
    <row r="24" spans="1:69" ht="16.5">
      <c r="B24" s="5" t="s">
        <v>16</v>
      </c>
      <c r="C24" s="7">
        <v>15.627908521452998</v>
      </c>
      <c r="D24" s="7">
        <v>0.74837221863208103</v>
      </c>
      <c r="E24" s="15">
        <f t="shared" si="0"/>
        <v>16.376280740085079</v>
      </c>
      <c r="F24" s="42"/>
      <c r="H24" s="5" t="s">
        <v>16</v>
      </c>
      <c r="I24" s="7">
        <v>15627.908521452999</v>
      </c>
      <c r="J24" s="7">
        <v>748.37221863208106</v>
      </c>
      <c r="K24" s="40">
        <f t="shared" si="4"/>
        <v>16376.28074008508</v>
      </c>
    </row>
    <row r="25" spans="1:69" ht="16.5">
      <c r="B25" s="5" t="s">
        <v>17</v>
      </c>
      <c r="C25" s="7">
        <v>13.733628000000001</v>
      </c>
      <c r="D25" s="7">
        <v>0</v>
      </c>
      <c r="E25" s="15">
        <f t="shared" si="0"/>
        <v>13.733628000000001</v>
      </c>
      <c r="H25" s="5" t="s">
        <v>17</v>
      </c>
      <c r="I25" s="7">
        <v>13733.628000000001</v>
      </c>
      <c r="J25" s="7">
        <v>0</v>
      </c>
      <c r="K25" s="40">
        <f t="shared" si="4"/>
        <v>13733.628000000001</v>
      </c>
    </row>
    <row r="26" spans="1:69" ht="16.5">
      <c r="B26" s="5" t="s">
        <v>18</v>
      </c>
      <c r="C26" s="7">
        <v>8.0475675961010005</v>
      </c>
      <c r="D26" s="7">
        <v>0</v>
      </c>
      <c r="E26" s="15">
        <f t="shared" si="0"/>
        <v>8.0475675961010005</v>
      </c>
      <c r="H26" s="5" t="s">
        <v>18</v>
      </c>
      <c r="I26" s="7">
        <v>8047.5675961010002</v>
      </c>
      <c r="J26" s="7">
        <v>0</v>
      </c>
      <c r="K26" s="40">
        <f t="shared" si="4"/>
        <v>8047.5675961010002</v>
      </c>
    </row>
    <row r="27" spans="1:69" ht="16.5">
      <c r="B27" s="5" t="s">
        <v>19</v>
      </c>
      <c r="C27" s="7">
        <v>2.7854349058008498</v>
      </c>
      <c r="D27" s="7">
        <v>0</v>
      </c>
      <c r="E27" s="15">
        <f t="shared" si="0"/>
        <v>2.7854349058008498</v>
      </c>
      <c r="H27" s="5" t="s">
        <v>19</v>
      </c>
      <c r="I27" s="7">
        <v>2785.4349058008497</v>
      </c>
      <c r="J27" s="7">
        <v>0</v>
      </c>
      <c r="K27" s="40">
        <f t="shared" si="4"/>
        <v>2785.4349058008497</v>
      </c>
    </row>
    <row r="28" spans="1:69" s="23" customFormat="1" ht="18">
      <c r="A28" s="32"/>
      <c r="B28" s="18" t="s">
        <v>20</v>
      </c>
      <c r="C28" s="11">
        <f>SUM(C29:C30)</f>
        <v>7.3000000000000007</v>
      </c>
      <c r="D28" s="11">
        <v>0</v>
      </c>
      <c r="E28" s="27">
        <f t="shared" si="0"/>
        <v>7.3000000000000007</v>
      </c>
      <c r="F28" s="32"/>
      <c r="G28" s="32"/>
      <c r="H28" s="18" t="s">
        <v>20</v>
      </c>
      <c r="I28" s="11">
        <f>SUM(I29:I30)</f>
        <v>7302.9</v>
      </c>
      <c r="J28" s="11">
        <f>SUM(J29:J30)</f>
        <v>0</v>
      </c>
      <c r="K28" s="41">
        <f>I28+J28</f>
        <v>7302.9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</row>
    <row r="29" spans="1:69" ht="16.5">
      <c r="B29" s="5" t="s">
        <v>21</v>
      </c>
      <c r="C29" s="7">
        <v>5.82</v>
      </c>
      <c r="D29" s="7">
        <v>0</v>
      </c>
      <c r="E29" s="15">
        <f t="shared" si="0"/>
        <v>5.82</v>
      </c>
      <c r="H29" s="5" t="s">
        <v>21</v>
      </c>
      <c r="I29" s="7">
        <v>5820.19</v>
      </c>
      <c r="J29" s="7">
        <v>0</v>
      </c>
      <c r="K29" s="40">
        <f>I29+J29</f>
        <v>5820.19</v>
      </c>
    </row>
    <row r="30" spans="1:69" ht="16.5">
      <c r="B30" s="5" t="s">
        <v>22</v>
      </c>
      <c r="C30" s="7">
        <v>1.48</v>
      </c>
      <c r="D30" s="7">
        <v>0</v>
      </c>
      <c r="E30" s="15">
        <f t="shared" si="0"/>
        <v>1.48</v>
      </c>
      <c r="H30" s="5" t="s">
        <v>22</v>
      </c>
      <c r="I30" s="7">
        <v>1482.71</v>
      </c>
      <c r="J30" s="7">
        <v>0</v>
      </c>
      <c r="K30" s="40">
        <f>I30+J30</f>
        <v>1482.71</v>
      </c>
    </row>
    <row r="31" spans="1:69" s="9" customFormat="1" ht="18">
      <c r="A31" s="33"/>
      <c r="B31" s="17" t="s">
        <v>23</v>
      </c>
      <c r="C31" s="10">
        <v>0.22636861787110099</v>
      </c>
      <c r="D31" s="10">
        <v>7.039937437438E-2</v>
      </c>
      <c r="E31" s="27">
        <f t="shared" si="0"/>
        <v>0.296767992245481</v>
      </c>
      <c r="F31" s="32"/>
      <c r="G31" s="33"/>
      <c r="H31" s="17" t="s">
        <v>23</v>
      </c>
      <c r="I31" s="10">
        <f>C31*1000</f>
        <v>226.36861787110098</v>
      </c>
      <c r="J31" s="10">
        <f>D31*1000</f>
        <v>70.399374374380002</v>
      </c>
      <c r="K31" s="41">
        <f>I31+J31</f>
        <v>296.76799224548097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69" ht="18">
      <c r="B32" s="34" t="s">
        <v>24</v>
      </c>
      <c r="C32" s="28">
        <f>C21+C17+C13+C7+C31+C28</f>
        <v>1889.885762970031</v>
      </c>
      <c r="D32" s="28">
        <f>D21+D17+D13+D7+D31+D28</f>
        <v>92.569486522042013</v>
      </c>
      <c r="E32" s="28">
        <f>E21+E17+E13+E7+E31+E28</f>
        <v>1982.4552494920733</v>
      </c>
      <c r="F32" s="32"/>
      <c r="H32" s="34" t="s">
        <v>24</v>
      </c>
      <c r="I32" s="28">
        <f>I21+I17+I13+I7+I31+I28</f>
        <v>1889888.6629700314</v>
      </c>
      <c r="J32" s="28">
        <f>J21+J17+J13+J7+J31+J28</f>
        <v>92569.486522042018</v>
      </c>
      <c r="K32" s="28">
        <f>K21+K17+K13+K7+K31+K28</f>
        <v>1982458.1494920733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39"/>
      <c r="J35" s="39"/>
      <c r="K35" s="39"/>
    </row>
    <row r="36" spans="1:11">
      <c r="B36" t="s">
        <v>31</v>
      </c>
    </row>
    <row r="37" spans="1:11">
      <c r="A37" s="20" t="s">
        <v>32</v>
      </c>
      <c r="B37" s="49" t="s">
        <v>49</v>
      </c>
    </row>
    <row r="38" spans="1:11">
      <c r="A38" s="20" t="s">
        <v>33</v>
      </c>
      <c r="B38" s="49" t="s">
        <v>50</v>
      </c>
    </row>
    <row r="39" spans="1:11">
      <c r="A39" s="20" t="s">
        <v>34</v>
      </c>
      <c r="B39" s="49" t="s">
        <v>51</v>
      </c>
    </row>
    <row r="40" spans="1:11">
      <c r="A40" s="20" t="s">
        <v>35</v>
      </c>
      <c r="B40" s="49" t="s">
        <v>52</v>
      </c>
    </row>
    <row r="41" spans="1:11">
      <c r="A41" s="20" t="s">
        <v>36</v>
      </c>
      <c r="B41" s="49" t="s">
        <v>53</v>
      </c>
    </row>
    <row r="43" spans="1:11">
      <c r="B43" s="33" t="s">
        <v>37</v>
      </c>
      <c r="C43" s="49" t="s">
        <v>54</v>
      </c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hyperlinks>
    <hyperlink ref="B37" r:id="rId1"/>
    <hyperlink ref="B38" r:id="rId2"/>
    <hyperlink ref="B39" r:id="rId3"/>
    <hyperlink ref="B40" r:id="rId4"/>
    <hyperlink ref="B41" r:id="rId5"/>
    <hyperlink ref="C43" r:id="rId6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zoomScale="60" zoomScaleNormal="60" workbookViewId="0">
      <selection activeCell="G21" sqref="G21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33"/>
  </cols>
  <sheetData>
    <row r="1" spans="1:87" ht="15.75">
      <c r="A1" s="43" t="s">
        <v>45</v>
      </c>
      <c r="B1" s="43"/>
      <c r="C1" s="43"/>
      <c r="D1" s="43"/>
    </row>
    <row r="2" spans="1:87" ht="15.75">
      <c r="A2" s="43" t="s">
        <v>46</v>
      </c>
      <c r="B2" s="43"/>
      <c r="C2" s="43"/>
      <c r="D2" s="43"/>
    </row>
    <row r="3" spans="1:87" ht="16.5">
      <c r="A3" s="1"/>
      <c r="B3" s="1"/>
      <c r="C3" s="1"/>
      <c r="D3" s="6"/>
    </row>
    <row r="4" spans="1:87" ht="18">
      <c r="A4" s="44" t="s">
        <v>1</v>
      </c>
      <c r="B4" s="45" t="s">
        <v>48</v>
      </c>
      <c r="C4" s="46"/>
      <c r="D4" s="47" t="s">
        <v>29</v>
      </c>
    </row>
    <row r="5" spans="1:87" ht="18">
      <c r="A5" s="44"/>
      <c r="B5" s="35" t="s">
        <v>43</v>
      </c>
      <c r="C5" s="35" t="s">
        <v>2</v>
      </c>
      <c r="D5" s="47"/>
    </row>
    <row r="6" spans="1:87" s="9" customFormat="1" ht="18.75" thickBot="1">
      <c r="A6" s="25" t="s">
        <v>3</v>
      </c>
      <c r="B6" s="21">
        <f>SUM(B7:B11)</f>
        <v>138</v>
      </c>
      <c r="C6" s="21">
        <f>SUM(C7:C11)</f>
        <v>12</v>
      </c>
      <c r="D6" s="21">
        <f>B6+C6</f>
        <v>150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</row>
    <row r="7" spans="1:87" ht="17.25" thickBot="1">
      <c r="A7" s="29" t="s">
        <v>4</v>
      </c>
      <c r="B7" s="36">
        <v>52</v>
      </c>
      <c r="C7" s="36">
        <v>7</v>
      </c>
      <c r="D7" s="36">
        <f>B7+C7</f>
        <v>59</v>
      </c>
    </row>
    <row r="8" spans="1:87" ht="17.25" thickBot="1">
      <c r="A8" s="14" t="s">
        <v>5</v>
      </c>
      <c r="B8" s="36">
        <v>76</v>
      </c>
      <c r="C8" s="36">
        <v>4</v>
      </c>
      <c r="D8" s="36">
        <f t="shared" ref="D8:D11" si="0">B8+C8</f>
        <v>80</v>
      </c>
    </row>
    <row r="9" spans="1:87" ht="17.25" thickBot="1">
      <c r="A9" s="14" t="s">
        <v>6</v>
      </c>
      <c r="B9" s="36">
        <v>5</v>
      </c>
      <c r="C9" s="36">
        <v>1</v>
      </c>
      <c r="D9" s="36">
        <f t="shared" si="0"/>
        <v>6</v>
      </c>
    </row>
    <row r="10" spans="1:87" ht="17.25" thickBot="1">
      <c r="A10" s="14" t="s">
        <v>7</v>
      </c>
      <c r="B10" s="36">
        <v>3</v>
      </c>
      <c r="C10" s="36"/>
      <c r="D10" s="36">
        <f t="shared" si="0"/>
        <v>3</v>
      </c>
    </row>
    <row r="11" spans="1:87" ht="17.25" thickBot="1">
      <c r="A11" s="14" t="s">
        <v>8</v>
      </c>
      <c r="B11" s="36">
        <v>2</v>
      </c>
      <c r="C11" s="36"/>
      <c r="D11" s="36">
        <f t="shared" si="0"/>
        <v>2</v>
      </c>
    </row>
    <row r="12" spans="1:87" s="9" customFormat="1" ht="18.75" thickBot="1">
      <c r="A12" s="16" t="s">
        <v>9</v>
      </c>
      <c r="B12" s="8">
        <f>SUM(B13:B15)</f>
        <v>260</v>
      </c>
      <c r="C12" s="8">
        <f>SUM(C13:C15)</f>
        <v>7</v>
      </c>
      <c r="D12" s="21">
        <f>C12+B12</f>
        <v>267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</row>
    <row r="13" spans="1:87" ht="17.25" thickBot="1">
      <c r="A13" s="29" t="s">
        <v>26</v>
      </c>
      <c r="B13" s="36">
        <v>197</v>
      </c>
      <c r="C13" s="36">
        <v>3</v>
      </c>
      <c r="D13" s="36">
        <f>B13+C13</f>
        <v>200</v>
      </c>
    </row>
    <row r="14" spans="1:87" ht="17.25" thickBot="1">
      <c r="A14" s="29" t="s">
        <v>10</v>
      </c>
      <c r="B14" s="36">
        <v>61</v>
      </c>
      <c r="C14" s="36">
        <v>4</v>
      </c>
      <c r="D14" s="36">
        <f t="shared" ref="D14:D15" si="1">B14+C14</f>
        <v>65</v>
      </c>
    </row>
    <row r="15" spans="1:87" ht="17.25" thickBot="1">
      <c r="A15" s="29" t="s">
        <v>27</v>
      </c>
      <c r="B15" s="36">
        <v>2</v>
      </c>
      <c r="C15" s="36"/>
      <c r="D15" s="36">
        <f t="shared" si="1"/>
        <v>2</v>
      </c>
    </row>
    <row r="16" spans="1:87" s="9" customFormat="1" ht="18.75" thickBot="1">
      <c r="A16" s="25" t="s">
        <v>11</v>
      </c>
      <c r="B16" s="21">
        <f>SUM(B17:B19)</f>
        <v>245</v>
      </c>
      <c r="C16" s="24"/>
      <c r="D16" s="24">
        <f>C16+B16</f>
        <v>245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</row>
    <row r="17" spans="1:87" ht="17.25" thickBot="1">
      <c r="A17" s="14" t="s">
        <v>12</v>
      </c>
      <c r="B17" s="36">
        <v>177</v>
      </c>
      <c r="C17" s="36"/>
      <c r="D17" s="36">
        <f>B17+C17</f>
        <v>177</v>
      </c>
    </row>
    <row r="18" spans="1:87" ht="17.25" thickBot="1">
      <c r="A18" s="14" t="s">
        <v>13</v>
      </c>
      <c r="B18" s="36">
        <v>43</v>
      </c>
      <c r="C18" s="36"/>
      <c r="D18" s="36">
        <f t="shared" ref="D18:D19" si="2">B18+C18</f>
        <v>43</v>
      </c>
    </row>
    <row r="19" spans="1:87" ht="17.25" thickBot="1">
      <c r="A19" s="14" t="s">
        <v>14</v>
      </c>
      <c r="B19" s="36">
        <v>25</v>
      </c>
      <c r="C19" s="36"/>
      <c r="D19" s="36">
        <f t="shared" si="2"/>
        <v>25</v>
      </c>
    </row>
    <row r="20" spans="1:87" s="9" customFormat="1" ht="18.75" thickBot="1">
      <c r="A20" s="16" t="s">
        <v>15</v>
      </c>
      <c r="B20" s="21">
        <f>SUM(B21:B26)</f>
        <v>32</v>
      </c>
      <c r="C20" s="21">
        <f>SUM(C21:C26)</f>
        <v>3</v>
      </c>
      <c r="D20" s="21">
        <f>C20+B20</f>
        <v>35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</row>
    <row r="21" spans="1:87" ht="17.25" thickBot="1">
      <c r="A21" s="14" t="s">
        <v>28</v>
      </c>
      <c r="B21" s="36">
        <v>1</v>
      </c>
      <c r="C21" s="36">
        <v>0</v>
      </c>
      <c r="D21" s="36">
        <f>B21+C21</f>
        <v>1</v>
      </c>
    </row>
    <row r="22" spans="1:87" ht="17.25" thickBot="1">
      <c r="A22" s="14" t="s">
        <v>38</v>
      </c>
      <c r="B22" s="36">
        <v>7</v>
      </c>
      <c r="C22" s="36">
        <v>1</v>
      </c>
      <c r="D22" s="36">
        <f t="shared" ref="D22:D26" si="3">B22+C22</f>
        <v>8</v>
      </c>
    </row>
    <row r="23" spans="1:87" ht="17.25" thickBot="1">
      <c r="A23" s="14" t="s">
        <v>16</v>
      </c>
      <c r="B23" s="36">
        <v>21</v>
      </c>
      <c r="C23" s="36">
        <v>2</v>
      </c>
      <c r="D23" s="36">
        <f t="shared" si="3"/>
        <v>23</v>
      </c>
    </row>
    <row r="24" spans="1:87" ht="17.25" thickBot="1">
      <c r="A24" s="14" t="s">
        <v>17</v>
      </c>
      <c r="B24" s="36">
        <v>1</v>
      </c>
      <c r="C24" s="36"/>
      <c r="D24" s="36">
        <f t="shared" si="3"/>
        <v>1</v>
      </c>
    </row>
    <row r="25" spans="1:87" ht="17.25" thickBot="1">
      <c r="A25" s="14" t="s">
        <v>18</v>
      </c>
      <c r="B25" s="36">
        <v>1</v>
      </c>
      <c r="C25" s="36"/>
      <c r="D25" s="36">
        <f t="shared" si="3"/>
        <v>1</v>
      </c>
    </row>
    <row r="26" spans="1:87" ht="17.25" thickBot="1">
      <c r="A26" s="14" t="s">
        <v>19</v>
      </c>
      <c r="B26" s="36">
        <v>1</v>
      </c>
      <c r="C26" s="36"/>
      <c r="D26" s="36">
        <f t="shared" si="3"/>
        <v>1</v>
      </c>
    </row>
    <row r="27" spans="1:87" s="9" customFormat="1" ht="18.75" thickBot="1">
      <c r="A27" s="16" t="s">
        <v>39</v>
      </c>
      <c r="B27" s="21">
        <f>SUM(B28:B30)</f>
        <v>238</v>
      </c>
      <c r="C27" s="21"/>
      <c r="D27" s="21">
        <f>B27+C27</f>
        <v>238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</row>
    <row r="28" spans="1:87" ht="17.25" thickBot="1">
      <c r="A28" s="14" t="s">
        <v>40</v>
      </c>
      <c r="B28" s="36">
        <v>169</v>
      </c>
      <c r="C28" s="36"/>
      <c r="D28" s="36">
        <f>B28+C28</f>
        <v>169</v>
      </c>
    </row>
    <row r="29" spans="1:87" ht="17.25" thickBot="1">
      <c r="A29" s="14" t="s">
        <v>41</v>
      </c>
      <c r="B29" s="36">
        <v>42</v>
      </c>
      <c r="C29" s="36"/>
      <c r="D29" s="36">
        <f t="shared" ref="D29:D30" si="4">B29+C29</f>
        <v>42</v>
      </c>
    </row>
    <row r="30" spans="1:87" ht="17.25" thickBot="1">
      <c r="A30" s="14" t="s">
        <v>42</v>
      </c>
      <c r="B30" s="36">
        <v>27</v>
      </c>
      <c r="C30" s="36"/>
      <c r="D30" s="36">
        <f t="shared" si="4"/>
        <v>27</v>
      </c>
    </row>
    <row r="31" spans="1:87" s="9" customFormat="1" ht="18.75" thickBot="1">
      <c r="A31" s="25" t="s">
        <v>23</v>
      </c>
      <c r="B31" s="21">
        <v>141</v>
      </c>
      <c r="C31" s="21">
        <v>17</v>
      </c>
      <c r="D31" s="21">
        <f>B31+C31</f>
        <v>158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</row>
    <row r="32" spans="1:87" ht="18.75" thickBot="1">
      <c r="A32" s="13" t="s">
        <v>24</v>
      </c>
      <c r="B32" s="19">
        <f>B20+B16+B12+B6+B31+B27</f>
        <v>1054</v>
      </c>
      <c r="C32" s="19">
        <f>C20+C16+C12+C6+C31+C27</f>
        <v>39</v>
      </c>
      <c r="D32" s="19">
        <f t="shared" ref="D32" si="5">D20+D16+D12+D6+D31+D27</f>
        <v>1093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0E7DC5-9E44-47B7-803C-D901650F122C}"/>
</file>

<file path=customXml/itemProps2.xml><?xml version="1.0" encoding="utf-8"?>
<ds:datastoreItem xmlns:ds="http://schemas.openxmlformats.org/officeDocument/2006/customXml" ds:itemID="{4EB27BBD-80CB-434E-86F7-80863C7FE44C}"/>
</file>

<file path=customXml/itemProps3.xml><?xml version="1.0" encoding="utf-8"?>
<ds:datastoreItem xmlns:ds="http://schemas.openxmlformats.org/officeDocument/2006/customXml" ds:itemID="{31590E24-0F66-48E3-BE83-9DC7F2E04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Didik Apriyatno</cp:lastModifiedBy>
  <cp:lastPrinted>2017-05-02T04:19:23Z</cp:lastPrinted>
  <dcterms:created xsi:type="dcterms:W3CDTF">2017-03-23T02:42:21Z</dcterms:created>
  <dcterms:modified xsi:type="dcterms:W3CDTF">2017-05-29T07:43:52Z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